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округ'!$A$1:$DE$40</definedName>
  </definedNames>
  <calcPr fullCalcOnLoad="1"/>
</workbook>
</file>

<file path=xl/sharedStrings.xml><?xml version="1.0" encoding="utf-8"?>
<sst xmlns="http://schemas.openxmlformats.org/spreadsheetml/2006/main" count="326" uniqueCount="119">
  <si>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</si>
  <si>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</si>
  <si>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</si>
  <si>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</si>
  <si>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</si>
  <si>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</si>
  <si>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</si>
  <si>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</si>
  <si>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</si>
  <si>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</si>
  <si>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</si>
  <si>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</si>
  <si>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</si>
  <si>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</si>
  <si>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</si>
  <si>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</si>
  <si>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</si>
  <si>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</si>
  <si>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</si>
  <si>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</si>
  <si>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</si>
  <si>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</si>
  <si>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</si>
  <si>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</si>
  <si>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</si>
  <si>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</si>
  <si>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</si>
  <si>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</si>
  <si>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</si>
  <si>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</si>
  <si>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</si>
  <si>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</si>
  <si>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</si>
  <si>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</si>
  <si>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</si>
  <si>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</si>
  <si>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</si>
  <si>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</si>
  <si>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</si>
  <si>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</si>
  <si>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</si>
  <si>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</si>
  <si>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</si>
  <si>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</si>
  <si>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</si>
  <si>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</si>
  <si>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</si>
  <si>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</si>
  <si>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</si>
  <si>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</si>
  <si>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 xml:space="preserve">Жилой район Соломбальский территориальный округ </t>
  </si>
  <si>
    <t>деревянные дома неблагоустр. с газоснабжением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</si>
  <si>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</si>
  <si>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</si>
  <si>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</si>
  <si>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</si>
  <si>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</si>
  <si>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</si>
  <si>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</si>
  <si>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</si>
  <si>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</si>
  <si>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8раз(а) в год</t>
  </si>
  <si>
    <t>3раз(а) в год</t>
  </si>
  <si>
    <t>благоустроенные деревянные жилые дома без отопления с газоснабжением</t>
  </si>
  <si>
    <t>деревянные  жилые дома неблагоустроенные без газоснабжения</t>
  </si>
  <si>
    <t>Лот №2</t>
  </si>
  <si>
    <t>ул. Гуляева д.102</t>
  </si>
  <si>
    <t>ул. Гуляева д.103</t>
  </si>
  <si>
    <t>ул. Красных Партизан д.30</t>
  </si>
  <si>
    <t>ул. Красных Партизан д.34</t>
  </si>
  <si>
    <t>ул. Адмирала Кузнецова д.3</t>
  </si>
  <si>
    <t>ул. Адмирала Кузнецова д.4</t>
  </si>
  <si>
    <t>ул. Наб. Георгия Седова д.11</t>
  </si>
  <si>
    <t>ул. Наб. Георгия Седова д.12</t>
  </si>
  <si>
    <t>ул. Красных Партизан д.4 кор.2</t>
  </si>
  <si>
    <t>пр. Никольский д.89</t>
  </si>
  <si>
    <t>ул. Адмирала Кузнецова д.22</t>
  </si>
  <si>
    <t>ул. Адмирала Кузнецова д.23</t>
  </si>
  <si>
    <t>ул. Гуляева  д.122</t>
  </si>
  <si>
    <t>ул. Полярная д.21</t>
  </si>
  <si>
    <t>ул. Советская д.40</t>
  </si>
  <si>
    <t>ул. Советская д.46 кор.1</t>
  </si>
  <si>
    <t>ул. Советская д.51 кор.1</t>
  </si>
  <si>
    <t>ул. Советская д.55</t>
  </si>
  <si>
    <t>ул. Советская д.55 кор.1</t>
  </si>
  <si>
    <t>ул. Советская д.59</t>
  </si>
  <si>
    <t>ул. Советская д.62</t>
  </si>
  <si>
    <t>ул. Советская д.64</t>
  </si>
  <si>
    <t>ул. Советская д.68</t>
  </si>
  <si>
    <t>ул. Советская д.70</t>
  </si>
  <si>
    <t>ул. Челюскинцев д.4</t>
  </si>
  <si>
    <t>ул. Ярославкая д.48</t>
  </si>
  <si>
    <t>ул. Ярославкая д.50</t>
  </si>
  <si>
    <t>ул. Ярославкая д.52</t>
  </si>
  <si>
    <t>ул. Ярославкая д.54</t>
  </si>
  <si>
    <t>ул. Наб. Георгия Седова д.9</t>
  </si>
  <si>
    <t>ул. Наб. Георгия Седова д.19</t>
  </si>
  <si>
    <t>ул. Маймаксанское шоссе д.9</t>
  </si>
  <si>
    <t>ул. Маяковского д.11</t>
  </si>
  <si>
    <t>ул. Мещерского д.32</t>
  </si>
  <si>
    <t>ул. Мостовая д.22</t>
  </si>
  <si>
    <t>ул. Речная д.22 кор.1</t>
  </si>
  <si>
    <t>ул. Советская д.44 кор.1</t>
  </si>
  <si>
    <t>благоустроенные деревянные жилые дома без отопления без газоснабжения</t>
  </si>
  <si>
    <t>ул. Советская д.60</t>
  </si>
  <si>
    <t>ул. Советская д.71</t>
  </si>
  <si>
    <t>ул. Советская д.73</t>
  </si>
  <si>
    <t>ул. Советская д.75</t>
  </si>
  <si>
    <t>ул. Советская д.77</t>
  </si>
  <si>
    <t>ул. Советская д.83</t>
  </si>
  <si>
    <t>ул. Ярославская д.46</t>
  </si>
  <si>
    <t>ул. Ярославская д.52 кор.1</t>
  </si>
  <si>
    <t>ул. Ярославская д.79</t>
  </si>
  <si>
    <t>ул. Гуляева д.123</t>
  </si>
  <si>
    <t>ул. Кедрова д.27</t>
  </si>
  <si>
    <t>ул. Кедрова д.29</t>
  </si>
  <si>
    <t>ул. Адмирала Кузнецова д. 21 кор.2</t>
  </si>
  <si>
    <t>ул. Гуляева д.121</t>
  </si>
  <si>
    <t>деревянные благоустроенные жилые дома без газоснабжения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</si>
</sst>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view="pageBreakPreview" zoomScaleSheetLayoutView="100" zoomScalePageLayoutView="0" workbookViewId="0" topLeftCell="A1">
      <pane xSplit="6" ySplit="9" topLeftCell="A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CN9" sqref="CN9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3" width="9.25390625" style="18" customWidth="1"/>
    <col min="14" max="18" width="9.25390625" style="18" hidden="1" customWidth="1"/>
    <col min="19" max="23" width="9.875" style="18" hidden="1" customWidth="1"/>
    <col min="24" max="24" width="9.25390625" style="18" hidden="1" customWidth="1"/>
    <col min="25" max="25" width="21.00390625" style="18" hidden="1" customWidth="1"/>
    <col min="26" max="26" width="6.75390625" style="18" hidden="1" customWidth="1"/>
    <col min="27" max="27" width="5.75390625" style="18" hidden="1" customWidth="1"/>
    <col min="28" max="28" width="8.875" style="18" hidden="1" customWidth="1"/>
    <col min="29" max="29" width="9.25390625" style="18" hidden="1" customWidth="1"/>
    <col min="30" max="32" width="8.875" style="18" hidden="1" customWidth="1"/>
    <col min="33" max="33" width="18.25390625" style="1" customWidth="1"/>
    <col min="34" max="34" width="0.12890625" style="1" hidden="1" customWidth="1"/>
    <col min="35" max="35" width="5.75390625" style="18" customWidth="1"/>
    <col min="36" max="36" width="9.25390625" style="18" customWidth="1"/>
    <col min="37" max="37" width="20.00390625" style="18" customWidth="1"/>
    <col min="38" max="38" width="6.75390625" style="18" hidden="1" customWidth="1"/>
    <col min="39" max="39" width="5.75390625" style="18" customWidth="1"/>
    <col min="40" max="40" width="9.00390625" style="18" customWidth="1"/>
    <col min="41" max="41" width="9.125" style="18" customWidth="1"/>
    <col min="42" max="45" width="9.875" style="18" hidden="1" customWidth="1"/>
    <col min="46" max="46" width="21.00390625" style="18" hidden="1" customWidth="1"/>
    <col min="47" max="47" width="6.75390625" style="18" hidden="1" customWidth="1"/>
    <col min="48" max="48" width="5.75390625" style="18" hidden="1" customWidth="1"/>
    <col min="49" max="49" width="9.875" style="18" hidden="1" customWidth="1"/>
    <col min="50" max="50" width="9.00390625" style="18" customWidth="1"/>
    <col min="51" max="51" width="9.125" style="18" customWidth="1"/>
    <col min="52" max="52" width="9.00390625" style="18" customWidth="1"/>
    <col min="53" max="56" width="9.875" style="18" hidden="1" customWidth="1"/>
    <col min="57" max="57" width="21.00390625" style="18" hidden="1" customWidth="1"/>
    <col min="58" max="58" width="6.75390625" style="18" hidden="1" customWidth="1"/>
    <col min="59" max="59" width="5.75390625" style="18" hidden="1" customWidth="1"/>
    <col min="60" max="60" width="9.875" style="18" hidden="1" customWidth="1"/>
    <col min="61" max="61" width="9.00390625" style="18" customWidth="1"/>
    <col min="62" max="62" width="20.125" style="18" customWidth="1"/>
    <col min="63" max="63" width="6.75390625" style="18" hidden="1" customWidth="1"/>
    <col min="64" max="64" width="5.75390625" style="18" customWidth="1"/>
    <col min="65" max="66" width="8.75390625" style="18" customWidth="1"/>
    <col min="67" max="67" width="9.125" style="18" customWidth="1"/>
    <col min="68" max="68" width="8.125" style="18" customWidth="1"/>
    <col min="69" max="69" width="8.25390625" style="18" customWidth="1"/>
    <col min="70" max="74" width="8.75390625" style="18" customWidth="1"/>
    <col min="75" max="75" width="8.00390625" style="18" customWidth="1"/>
    <col min="76" max="76" width="8.125" style="18" customWidth="1"/>
    <col min="77" max="77" width="8.25390625" style="18" customWidth="1"/>
    <col min="78" max="82" width="8.75390625" style="18" customWidth="1"/>
    <col min="83" max="83" width="9.00390625" style="18" customWidth="1"/>
    <col min="84" max="84" width="20.125" style="18" customWidth="1"/>
    <col min="85" max="85" width="6.75390625" style="18" hidden="1" customWidth="1"/>
    <col min="86" max="86" width="5.75390625" style="18" customWidth="1"/>
    <col min="87" max="88" width="8.75390625" style="18" customWidth="1"/>
    <col min="89" max="89" width="9.125" style="18" customWidth="1"/>
    <col min="90" max="90" width="9.25390625" style="18" customWidth="1"/>
    <col min="91" max="91" width="8.875" style="18" customWidth="1"/>
    <col min="92" max="96" width="8.75390625" style="18" customWidth="1"/>
    <col min="97" max="97" width="9.125" style="18" customWidth="1"/>
    <col min="98" max="98" width="9.00390625" style="18" customWidth="1"/>
    <col min="99" max="99" width="8.75390625" style="18" customWidth="1"/>
    <col min="100" max="100" width="19.00390625" style="1" customWidth="1"/>
    <col min="101" max="101" width="5.75390625" style="1" customWidth="1"/>
    <col min="102" max="104" width="8.75390625" style="1" customWidth="1"/>
    <col min="105" max="105" width="9.125" style="1" customWidth="1"/>
    <col min="106" max="106" width="8.75390625" style="1" customWidth="1"/>
    <col min="107" max="107" width="9.25390625" style="1" customWidth="1"/>
    <col min="108" max="109" width="8.75390625" style="1" customWidth="1"/>
  </cols>
  <sheetData>
    <row r="1" spans="1:38" ht="1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/>
      <c r="K1"/>
      <c r="M1"/>
      <c r="N1"/>
      <c r="O1"/>
      <c r="AG1" s="18"/>
      <c r="AH1" s="18"/>
      <c r="AJ1" t="s">
        <v>57</v>
      </c>
      <c r="AK1"/>
      <c r="AL1"/>
    </row>
    <row r="2" spans="1:38" ht="16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/>
      <c r="K2"/>
      <c r="M2"/>
      <c r="N2"/>
      <c r="O2"/>
      <c r="AG2" s="18"/>
      <c r="AH2" s="18"/>
      <c r="AJ2" t="s">
        <v>58</v>
      </c>
      <c r="AK2"/>
      <c r="AL2"/>
    </row>
    <row r="3" spans="1:38" ht="16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/>
      <c r="K3"/>
      <c r="M3"/>
      <c r="N3"/>
      <c r="O3"/>
      <c r="AG3" s="18"/>
      <c r="AH3" s="18"/>
      <c r="AJ3" t="s">
        <v>59</v>
      </c>
      <c r="AK3"/>
      <c r="AL3"/>
    </row>
    <row r="4" spans="1:38" ht="16.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  <c r="J4"/>
      <c r="K4"/>
      <c r="M4"/>
      <c r="N4"/>
      <c r="O4"/>
      <c r="AG4" s="18"/>
      <c r="AH4" s="18"/>
      <c r="AJ4" t="s">
        <v>60</v>
      </c>
      <c r="AK4"/>
      <c r="AL4"/>
    </row>
    <row r="5" spans="1:99" ht="16.5" customHeight="1">
      <c r="A5" s="2"/>
      <c r="B5" s="2"/>
      <c r="C5" s="2"/>
      <c r="D5" s="2"/>
      <c r="E5" s="2"/>
      <c r="F5" s="2"/>
      <c r="G5" s="2"/>
      <c r="H5" s="2"/>
      <c r="I5" s="19"/>
      <c r="S5" s="19"/>
      <c r="T5" s="19"/>
      <c r="U5" s="19"/>
      <c r="V5" s="19"/>
      <c r="W5" s="19"/>
      <c r="Y5" s="19"/>
      <c r="Z5" s="19"/>
      <c r="AA5" s="19"/>
      <c r="AB5" s="19"/>
      <c r="AD5" s="19"/>
      <c r="AE5" s="19"/>
      <c r="AF5" s="19"/>
      <c r="AG5" s="2"/>
      <c r="AH5" s="2"/>
      <c r="AI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</row>
    <row r="6" spans="1:2" ht="12.75">
      <c r="A6" s="3" t="s">
        <v>65</v>
      </c>
      <c r="B6" s="3" t="s">
        <v>50</v>
      </c>
    </row>
    <row r="7" spans="1:99" ht="18" customHeight="1">
      <c r="A7" s="74" t="s">
        <v>3</v>
      </c>
      <c r="B7" s="74"/>
      <c r="C7" s="74"/>
      <c r="D7" s="74"/>
      <c r="E7" s="74"/>
      <c r="F7" s="74"/>
      <c r="G7" s="62" t="s">
        <v>28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</row>
    <row r="8" spans="1:109" ht="48" customHeight="1">
      <c r="A8" s="74"/>
      <c r="B8" s="74"/>
      <c r="C8" s="74"/>
      <c r="D8" s="74"/>
      <c r="E8" s="74"/>
      <c r="F8" s="75"/>
      <c r="G8" s="71" t="s">
        <v>49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56" t="s">
        <v>43</v>
      </c>
      <c r="Z8" s="57"/>
      <c r="AA8" s="57"/>
      <c r="AB8" s="57"/>
      <c r="AC8" s="57"/>
      <c r="AD8" s="57"/>
      <c r="AE8" s="57"/>
      <c r="AF8" s="57"/>
      <c r="AG8" s="56" t="s">
        <v>118</v>
      </c>
      <c r="AH8" s="57"/>
      <c r="AI8" s="57"/>
      <c r="AJ8" s="58"/>
      <c r="AK8" s="56" t="s">
        <v>51</v>
      </c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8"/>
      <c r="BJ8" s="56" t="s">
        <v>63</v>
      </c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6" t="s">
        <v>103</v>
      </c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4"/>
      <c r="CR8" s="54"/>
      <c r="CS8" s="54"/>
      <c r="CT8" s="54"/>
      <c r="CU8" s="54"/>
      <c r="CV8" s="56" t="s">
        <v>64</v>
      </c>
      <c r="CW8" s="57"/>
      <c r="CX8" s="57"/>
      <c r="CY8" s="57"/>
      <c r="CZ8" s="57"/>
      <c r="DA8" s="57"/>
      <c r="DB8" s="57"/>
      <c r="DC8" s="57"/>
      <c r="DD8" s="57"/>
      <c r="DE8" s="58"/>
    </row>
    <row r="9" spans="1:109" s="5" customFormat="1" ht="45">
      <c r="A9" s="74"/>
      <c r="B9" s="74"/>
      <c r="C9" s="74"/>
      <c r="D9" s="74"/>
      <c r="E9" s="74"/>
      <c r="F9" s="74"/>
      <c r="G9" s="37" t="s">
        <v>4</v>
      </c>
      <c r="H9" s="38" t="s">
        <v>5</v>
      </c>
      <c r="I9" s="36" t="s">
        <v>6</v>
      </c>
      <c r="J9" s="36" t="s">
        <v>66</v>
      </c>
      <c r="K9" s="36" t="s">
        <v>67</v>
      </c>
      <c r="L9" s="36" t="s">
        <v>68</v>
      </c>
      <c r="M9" s="36" t="s">
        <v>69</v>
      </c>
      <c r="N9" s="48"/>
      <c r="O9" s="48"/>
      <c r="P9" s="48"/>
      <c r="Q9" s="48"/>
      <c r="R9" s="48"/>
      <c r="S9" s="52"/>
      <c r="T9" s="52"/>
      <c r="U9" s="52"/>
      <c r="V9" s="52"/>
      <c r="W9" s="52"/>
      <c r="X9" s="48"/>
      <c r="Y9" s="35" t="s">
        <v>4</v>
      </c>
      <c r="Z9" s="36" t="s">
        <v>5</v>
      </c>
      <c r="AA9" s="36" t="s">
        <v>6</v>
      </c>
      <c r="AB9" s="49"/>
      <c r="AC9" s="49"/>
      <c r="AD9" s="49"/>
      <c r="AE9" s="49"/>
      <c r="AF9" s="49"/>
      <c r="AG9" s="37" t="s">
        <v>4</v>
      </c>
      <c r="AH9" s="38" t="s">
        <v>5</v>
      </c>
      <c r="AI9" s="36" t="s">
        <v>6</v>
      </c>
      <c r="AJ9" s="36" t="s">
        <v>117</v>
      </c>
      <c r="AK9" s="35" t="s">
        <v>4</v>
      </c>
      <c r="AL9" s="36" t="s">
        <v>5</v>
      </c>
      <c r="AM9" s="36" t="s">
        <v>6</v>
      </c>
      <c r="AN9" s="36" t="s">
        <v>70</v>
      </c>
      <c r="AO9" s="36" t="s">
        <v>71</v>
      </c>
      <c r="AP9" s="50"/>
      <c r="AQ9" s="50"/>
      <c r="AR9" s="51"/>
      <c r="AS9" s="51"/>
      <c r="AT9" s="35" t="s">
        <v>4</v>
      </c>
      <c r="AU9" s="36" t="s">
        <v>5</v>
      </c>
      <c r="AV9" s="36" t="s">
        <v>6</v>
      </c>
      <c r="AW9" s="53"/>
      <c r="AX9" s="36" t="s">
        <v>72</v>
      </c>
      <c r="AY9" s="36" t="s">
        <v>73</v>
      </c>
      <c r="AZ9" s="36" t="s">
        <v>74</v>
      </c>
      <c r="BA9" s="50"/>
      <c r="BB9" s="50"/>
      <c r="BC9" s="51"/>
      <c r="BD9" s="51"/>
      <c r="BE9" s="35" t="s">
        <v>4</v>
      </c>
      <c r="BF9" s="36" t="s">
        <v>5</v>
      </c>
      <c r="BG9" s="36" t="s">
        <v>6</v>
      </c>
      <c r="BH9" s="53"/>
      <c r="BI9" s="36" t="s">
        <v>75</v>
      </c>
      <c r="BJ9" s="35" t="s">
        <v>4</v>
      </c>
      <c r="BK9" s="36" t="s">
        <v>5</v>
      </c>
      <c r="BL9" s="36" t="s">
        <v>6</v>
      </c>
      <c r="BM9" s="36" t="s">
        <v>76</v>
      </c>
      <c r="BN9" s="36" t="s">
        <v>77</v>
      </c>
      <c r="BO9" s="36" t="s">
        <v>78</v>
      </c>
      <c r="BP9" s="36" t="s">
        <v>79</v>
      </c>
      <c r="BQ9" s="36" t="s">
        <v>80</v>
      </c>
      <c r="BR9" s="36" t="s">
        <v>81</v>
      </c>
      <c r="BS9" s="36" t="s">
        <v>82</v>
      </c>
      <c r="BT9" s="36" t="s">
        <v>83</v>
      </c>
      <c r="BU9" s="36" t="s">
        <v>84</v>
      </c>
      <c r="BV9" s="36" t="s">
        <v>85</v>
      </c>
      <c r="BW9" s="36" t="s">
        <v>86</v>
      </c>
      <c r="BX9" s="36" t="s">
        <v>87</v>
      </c>
      <c r="BY9" s="36" t="s">
        <v>88</v>
      </c>
      <c r="BZ9" s="36" t="s">
        <v>89</v>
      </c>
      <c r="CA9" s="36" t="s">
        <v>90</v>
      </c>
      <c r="CB9" s="36" t="s">
        <v>91</v>
      </c>
      <c r="CC9" s="36" t="s">
        <v>92</v>
      </c>
      <c r="CD9" s="36" t="s">
        <v>93</v>
      </c>
      <c r="CE9" s="36" t="s">
        <v>94</v>
      </c>
      <c r="CF9" s="35" t="s">
        <v>4</v>
      </c>
      <c r="CG9" s="36" t="s">
        <v>5</v>
      </c>
      <c r="CH9" s="36" t="s">
        <v>6</v>
      </c>
      <c r="CI9" s="36" t="s">
        <v>104</v>
      </c>
      <c r="CJ9" s="36" t="s">
        <v>105</v>
      </c>
      <c r="CK9" s="36" t="s">
        <v>106</v>
      </c>
      <c r="CL9" s="36" t="s">
        <v>107</v>
      </c>
      <c r="CM9" s="36" t="s">
        <v>108</v>
      </c>
      <c r="CN9" s="36" t="s">
        <v>109</v>
      </c>
      <c r="CO9" s="36" t="s">
        <v>110</v>
      </c>
      <c r="CP9" s="36" t="s">
        <v>111</v>
      </c>
      <c r="CQ9" s="36" t="s">
        <v>112</v>
      </c>
      <c r="CR9" s="36" t="s">
        <v>113</v>
      </c>
      <c r="CS9" s="36" t="s">
        <v>114</v>
      </c>
      <c r="CT9" s="36" t="s">
        <v>115</v>
      </c>
      <c r="CU9" s="36" t="s">
        <v>116</v>
      </c>
      <c r="CV9" s="35" t="s">
        <v>4</v>
      </c>
      <c r="CW9" s="36" t="s">
        <v>6</v>
      </c>
      <c r="CX9" s="36" t="s">
        <v>95</v>
      </c>
      <c r="CY9" s="36" t="s">
        <v>96</v>
      </c>
      <c r="CZ9" s="36" t="s">
        <v>97</v>
      </c>
      <c r="DA9" s="36" t="s">
        <v>98</v>
      </c>
      <c r="DB9" s="36" t="s">
        <v>99</v>
      </c>
      <c r="DC9" s="36" t="s">
        <v>100</v>
      </c>
      <c r="DD9" s="36" t="s">
        <v>101</v>
      </c>
      <c r="DE9" s="36" t="s">
        <v>102</v>
      </c>
    </row>
    <row r="10" spans="1:109" ht="12.75">
      <c r="A10" s="67" t="s">
        <v>7</v>
      </c>
      <c r="B10" s="67"/>
      <c r="C10" s="67"/>
      <c r="D10" s="67"/>
      <c r="E10" s="67"/>
      <c r="F10" s="67"/>
      <c r="G10" s="7"/>
      <c r="H10" s="8">
        <f aca="true" t="shared" si="0" ref="H10:R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aca="true" t="shared" si="1" ref="S10:X10"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F10">SUM(Z11:Z14)</f>
        <v>0</v>
      </c>
      <c r="AA10" s="44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7"/>
      <c r="AH10" s="8">
        <f>SUM(AH11:AH14)</f>
        <v>0</v>
      </c>
      <c r="AI10" s="39">
        <f>SUM(AI11:AI14)</f>
        <v>0</v>
      </c>
      <c r="AJ10" s="21">
        <f>SUM(AJ11:AJ14)</f>
        <v>0</v>
      </c>
      <c r="AK10" s="7"/>
      <c r="AL10" s="20">
        <f aca="true" t="shared" si="3" ref="AL10:AS10">SUM(AL11:AL14)</f>
        <v>0</v>
      </c>
      <c r="AM10" s="39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1">
        <f t="shared" si="3"/>
        <v>0</v>
      </c>
      <c r="AS10" s="21">
        <f t="shared" si="3"/>
        <v>0</v>
      </c>
      <c r="AT10" s="22"/>
      <c r="AU10" s="20">
        <f>SUM(AU11:AU14)</f>
        <v>0</v>
      </c>
      <c r="AV10" s="39">
        <f>SUM(AV11:AV14)</f>
        <v>0</v>
      </c>
      <c r="AW10" s="21">
        <f>SUM(AW11:AW14)</f>
        <v>0</v>
      </c>
      <c r="AX10" s="21">
        <f aca="true" t="shared" si="4" ref="AX10:BD10">SUM(AX11:AX14)</f>
        <v>0</v>
      </c>
      <c r="AY10" s="21">
        <f t="shared" si="4"/>
        <v>0</v>
      </c>
      <c r="AZ10" s="21">
        <f t="shared" si="4"/>
        <v>0</v>
      </c>
      <c r="BA10" s="21">
        <f t="shared" si="4"/>
        <v>0</v>
      </c>
      <c r="BB10" s="21">
        <f t="shared" si="4"/>
        <v>0</v>
      </c>
      <c r="BC10" s="21">
        <f t="shared" si="4"/>
        <v>0</v>
      </c>
      <c r="BD10" s="21">
        <f t="shared" si="4"/>
        <v>0</v>
      </c>
      <c r="BE10" s="22"/>
      <c r="BF10" s="20">
        <f>SUM(BF11:BF14)</f>
        <v>0</v>
      </c>
      <c r="BG10" s="39">
        <f>SUM(BG11:BG14)</f>
        <v>0</v>
      </c>
      <c r="BH10" s="21">
        <f>SUM(BH11:BH14)</f>
        <v>0</v>
      </c>
      <c r="BI10" s="21">
        <f>SUM(BI11:BI14)</f>
        <v>0</v>
      </c>
      <c r="BJ10" s="7"/>
      <c r="BK10" s="20">
        <f>SUM(BK11:BK14)</f>
        <v>0</v>
      </c>
      <c r="BL10" s="44">
        <f>SUM(BL11:BL14)</f>
        <v>0</v>
      </c>
      <c r="BM10" s="21">
        <f aca="true" t="shared" si="5" ref="BM10:BT10">SUM(BM11:BM14)</f>
        <v>0</v>
      </c>
      <c r="BN10" s="21">
        <f t="shared" si="5"/>
        <v>0</v>
      </c>
      <c r="BO10" s="21">
        <f t="shared" si="5"/>
        <v>0</v>
      </c>
      <c r="BP10" s="21">
        <f t="shared" si="5"/>
        <v>0</v>
      </c>
      <c r="BQ10" s="21">
        <f t="shared" si="5"/>
        <v>0</v>
      </c>
      <c r="BR10" s="21">
        <f t="shared" si="5"/>
        <v>0</v>
      </c>
      <c r="BS10" s="21">
        <f t="shared" si="5"/>
        <v>0</v>
      </c>
      <c r="BT10" s="21">
        <f t="shared" si="5"/>
        <v>0</v>
      </c>
      <c r="BU10" s="21">
        <f aca="true" t="shared" si="6" ref="BU10:CB10">SUM(BU11:BU14)</f>
        <v>0</v>
      </c>
      <c r="BV10" s="21">
        <f t="shared" si="6"/>
        <v>0</v>
      </c>
      <c r="BW10" s="21">
        <f t="shared" si="6"/>
        <v>0</v>
      </c>
      <c r="BX10" s="21">
        <f t="shared" si="6"/>
        <v>0</v>
      </c>
      <c r="BY10" s="21">
        <f t="shared" si="6"/>
        <v>0</v>
      </c>
      <c r="BZ10" s="21">
        <f t="shared" si="6"/>
        <v>0</v>
      </c>
      <c r="CA10" s="21">
        <f t="shared" si="6"/>
        <v>0</v>
      </c>
      <c r="CB10" s="21">
        <f t="shared" si="6"/>
        <v>0</v>
      </c>
      <c r="CC10" s="21">
        <f>SUM(CC11:CC14)</f>
        <v>0</v>
      </c>
      <c r="CD10" s="21">
        <f>SUM(CD11:CD14)</f>
        <v>0</v>
      </c>
      <c r="CE10" s="21">
        <f>SUM(CE11:CE14)</f>
        <v>0</v>
      </c>
      <c r="CF10" s="7"/>
      <c r="CG10" s="20">
        <f>SUM(CG11:CG14)</f>
        <v>0</v>
      </c>
      <c r="CH10" s="44">
        <f>SUM(CH11:CH14)</f>
        <v>0</v>
      </c>
      <c r="CI10" s="21">
        <f aca="true" t="shared" si="7" ref="CI10:CU10">SUM(CI11:CI14)</f>
        <v>0</v>
      </c>
      <c r="CJ10" s="21">
        <f t="shared" si="7"/>
        <v>0</v>
      </c>
      <c r="CK10" s="21">
        <f t="shared" si="7"/>
        <v>0</v>
      </c>
      <c r="CL10" s="21">
        <f t="shared" si="7"/>
        <v>0</v>
      </c>
      <c r="CM10" s="21">
        <f t="shared" si="7"/>
        <v>0</v>
      </c>
      <c r="CN10" s="21">
        <f t="shared" si="7"/>
        <v>0</v>
      </c>
      <c r="CO10" s="21">
        <f t="shared" si="7"/>
        <v>0</v>
      </c>
      <c r="CP10" s="21">
        <f t="shared" si="7"/>
        <v>0</v>
      </c>
      <c r="CQ10" s="21">
        <f t="shared" si="7"/>
        <v>0</v>
      </c>
      <c r="CR10" s="21">
        <f t="shared" si="7"/>
        <v>0</v>
      </c>
      <c r="CS10" s="21">
        <f t="shared" si="7"/>
        <v>0</v>
      </c>
      <c r="CT10" s="21">
        <f t="shared" si="7"/>
        <v>0</v>
      </c>
      <c r="CU10" s="21">
        <f t="shared" si="7"/>
        <v>0</v>
      </c>
      <c r="CV10" s="7"/>
      <c r="CW10" s="39">
        <f aca="true" t="shared" si="8" ref="CW10:DE10">SUM(CW11:CW14)</f>
        <v>0</v>
      </c>
      <c r="CX10" s="21">
        <f t="shared" si="8"/>
        <v>0</v>
      </c>
      <c r="CY10" s="21">
        <f t="shared" si="8"/>
        <v>0</v>
      </c>
      <c r="CZ10" s="21">
        <f t="shared" si="8"/>
        <v>0</v>
      </c>
      <c r="DA10" s="21">
        <f t="shared" si="8"/>
        <v>0</v>
      </c>
      <c r="DB10" s="21">
        <f t="shared" si="8"/>
        <v>0</v>
      </c>
      <c r="DC10" s="21">
        <f t="shared" si="8"/>
        <v>0</v>
      </c>
      <c r="DD10" s="21">
        <f t="shared" si="8"/>
        <v>0</v>
      </c>
      <c r="DE10" s="21">
        <f t="shared" si="8"/>
        <v>0</v>
      </c>
    </row>
    <row r="11" spans="1:109" ht="12.75">
      <c r="A11" s="60" t="s">
        <v>8</v>
      </c>
      <c r="B11" s="60"/>
      <c r="C11" s="60"/>
      <c r="D11" s="60"/>
      <c r="E11" s="60"/>
      <c r="F11" s="60"/>
      <c r="G11" s="9" t="s">
        <v>9</v>
      </c>
      <c r="H11" s="10">
        <v>0</v>
      </c>
      <c r="I11" s="12">
        <v>0</v>
      </c>
      <c r="J11" s="24">
        <f>$H$40*$H$11/100*12*J39</f>
        <v>0</v>
      </c>
      <c r="K11" s="24">
        <f aca="true" t="shared" si="9" ref="K11:X11">$H$40*$H$11/100*12*K39</f>
        <v>0</v>
      </c>
      <c r="L11" s="24">
        <f>$H$40*$H$11/100*12*L39</f>
        <v>0</v>
      </c>
      <c r="M11" s="24">
        <f>$H$40*$H$11/100*12*M39</f>
        <v>0</v>
      </c>
      <c r="N11" s="24">
        <f t="shared" si="9"/>
        <v>0</v>
      </c>
      <c r="O11" s="24">
        <f t="shared" si="9"/>
        <v>0</v>
      </c>
      <c r="P11" s="24">
        <f t="shared" si="9"/>
        <v>0</v>
      </c>
      <c r="Q11" s="24">
        <f t="shared" si="9"/>
        <v>0</v>
      </c>
      <c r="R11" s="24">
        <f t="shared" si="9"/>
        <v>0</v>
      </c>
      <c r="S11" s="24">
        <f t="shared" si="9"/>
        <v>0</v>
      </c>
      <c r="T11" s="24">
        <f t="shared" si="9"/>
        <v>0</v>
      </c>
      <c r="U11" s="24">
        <f t="shared" si="9"/>
        <v>0</v>
      </c>
      <c r="V11" s="24">
        <f t="shared" si="9"/>
        <v>0</v>
      </c>
      <c r="W11" s="24">
        <f t="shared" si="9"/>
        <v>0</v>
      </c>
      <c r="X11" s="24">
        <f t="shared" si="9"/>
        <v>0</v>
      </c>
      <c r="Y11" s="25" t="s">
        <v>9</v>
      </c>
      <c r="Z11" s="23">
        <v>0</v>
      </c>
      <c r="AA11" s="45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9" t="s">
        <v>9</v>
      </c>
      <c r="AH11" s="10">
        <v>0</v>
      </c>
      <c r="AI11" s="12">
        <v>0</v>
      </c>
      <c r="AJ11" s="24">
        <f>$H$40*$H$11/100*12*AJ39</f>
        <v>0</v>
      </c>
      <c r="AK11" s="9" t="s">
        <v>9</v>
      </c>
      <c r="AL11" s="23">
        <v>0</v>
      </c>
      <c r="AM11" s="12">
        <v>0</v>
      </c>
      <c r="AN11" s="24">
        <f aca="true" t="shared" si="10" ref="AN11:AS11">$H$40*$H$11/100*12*AN39</f>
        <v>0</v>
      </c>
      <c r="AO11" s="24">
        <f t="shared" si="10"/>
        <v>0</v>
      </c>
      <c r="AP11" s="24">
        <f t="shared" si="10"/>
        <v>0</v>
      </c>
      <c r="AQ11" s="24">
        <f t="shared" si="10"/>
        <v>0</v>
      </c>
      <c r="AR11" s="24">
        <f t="shared" si="10"/>
        <v>0</v>
      </c>
      <c r="AS11" s="24">
        <f t="shared" si="10"/>
        <v>0</v>
      </c>
      <c r="AT11" s="25" t="s">
        <v>9</v>
      </c>
      <c r="AU11" s="23">
        <v>0</v>
      </c>
      <c r="AV11" s="12">
        <v>0</v>
      </c>
      <c r="AW11" s="24">
        <f>$H$40*$H$11/100*12*AW39</f>
        <v>0</v>
      </c>
      <c r="AX11" s="24">
        <f aca="true" t="shared" si="11" ref="AX11:BD11">$H$40*$H$11/100*12*AX39</f>
        <v>0</v>
      </c>
      <c r="AY11" s="24">
        <f t="shared" si="11"/>
        <v>0</v>
      </c>
      <c r="AZ11" s="24">
        <f t="shared" si="11"/>
        <v>0</v>
      </c>
      <c r="BA11" s="24">
        <f t="shared" si="11"/>
        <v>0</v>
      </c>
      <c r="BB11" s="24">
        <f t="shared" si="11"/>
        <v>0</v>
      </c>
      <c r="BC11" s="24">
        <f t="shared" si="11"/>
        <v>0</v>
      </c>
      <c r="BD11" s="24">
        <f t="shared" si="11"/>
        <v>0</v>
      </c>
      <c r="BE11" s="25" t="s">
        <v>9</v>
      </c>
      <c r="BF11" s="23">
        <v>0</v>
      </c>
      <c r="BG11" s="12">
        <v>0</v>
      </c>
      <c r="BH11" s="24">
        <f>$H$40*$H$11/100*12*BH39</f>
        <v>0</v>
      </c>
      <c r="BI11" s="24">
        <f>$H$40*$H$11/100*12*BI39</f>
        <v>0</v>
      </c>
      <c r="BJ11" s="9" t="s">
        <v>9</v>
      </c>
      <c r="BK11" s="23">
        <v>0</v>
      </c>
      <c r="BL11" s="45">
        <v>0</v>
      </c>
      <c r="BM11" s="24">
        <f aca="true" t="shared" si="12" ref="BM11:BT11">$H$40*$H$11/100*12*BM39</f>
        <v>0</v>
      </c>
      <c r="BN11" s="24">
        <f t="shared" si="12"/>
        <v>0</v>
      </c>
      <c r="BO11" s="24">
        <f t="shared" si="12"/>
        <v>0</v>
      </c>
      <c r="BP11" s="24">
        <f t="shared" si="12"/>
        <v>0</v>
      </c>
      <c r="BQ11" s="24">
        <f t="shared" si="12"/>
        <v>0</v>
      </c>
      <c r="BR11" s="24">
        <f t="shared" si="12"/>
        <v>0</v>
      </c>
      <c r="BS11" s="24">
        <f t="shared" si="12"/>
        <v>0</v>
      </c>
      <c r="BT11" s="24">
        <f t="shared" si="12"/>
        <v>0</v>
      </c>
      <c r="BU11" s="24">
        <f aca="true" t="shared" si="13" ref="BU11:CB11">$H$40*$H$11/100*12*BU39</f>
        <v>0</v>
      </c>
      <c r="BV11" s="24">
        <f t="shared" si="13"/>
        <v>0</v>
      </c>
      <c r="BW11" s="24">
        <f t="shared" si="13"/>
        <v>0</v>
      </c>
      <c r="BX11" s="24">
        <f t="shared" si="13"/>
        <v>0</v>
      </c>
      <c r="BY11" s="24">
        <f t="shared" si="13"/>
        <v>0</v>
      </c>
      <c r="BZ11" s="24">
        <f t="shared" si="13"/>
        <v>0</v>
      </c>
      <c r="CA11" s="24">
        <f t="shared" si="13"/>
        <v>0</v>
      </c>
      <c r="CB11" s="24">
        <f t="shared" si="13"/>
        <v>0</v>
      </c>
      <c r="CC11" s="24">
        <f>$H$40*$H$11/100*12*CC39</f>
        <v>0</v>
      </c>
      <c r="CD11" s="24">
        <f>$H$40*$H$11/100*12*CD39</f>
        <v>0</v>
      </c>
      <c r="CE11" s="24">
        <f>$H$40*$H$11/100*12*CE39</f>
        <v>0</v>
      </c>
      <c r="CF11" s="9" t="s">
        <v>9</v>
      </c>
      <c r="CG11" s="23">
        <v>0</v>
      </c>
      <c r="CH11" s="45">
        <v>0</v>
      </c>
      <c r="CI11" s="24">
        <f aca="true" t="shared" si="14" ref="CI11:CU11">$H$40*$H$11/100*12*CI39</f>
        <v>0</v>
      </c>
      <c r="CJ11" s="24">
        <f t="shared" si="14"/>
        <v>0</v>
      </c>
      <c r="CK11" s="24">
        <f t="shared" si="14"/>
        <v>0</v>
      </c>
      <c r="CL11" s="24">
        <f t="shared" si="14"/>
        <v>0</v>
      </c>
      <c r="CM11" s="24">
        <f t="shared" si="14"/>
        <v>0</v>
      </c>
      <c r="CN11" s="24">
        <f t="shared" si="14"/>
        <v>0</v>
      </c>
      <c r="CO11" s="24">
        <f t="shared" si="14"/>
        <v>0</v>
      </c>
      <c r="CP11" s="24">
        <f t="shared" si="14"/>
        <v>0</v>
      </c>
      <c r="CQ11" s="24">
        <f t="shared" si="14"/>
        <v>0</v>
      </c>
      <c r="CR11" s="24">
        <f t="shared" si="14"/>
        <v>0</v>
      </c>
      <c r="CS11" s="24">
        <f t="shared" si="14"/>
        <v>0</v>
      </c>
      <c r="CT11" s="24">
        <f t="shared" si="14"/>
        <v>0</v>
      </c>
      <c r="CU11" s="24">
        <f t="shared" si="14"/>
        <v>0</v>
      </c>
      <c r="CV11" s="9" t="s">
        <v>9</v>
      </c>
      <c r="CW11" s="12">
        <v>0</v>
      </c>
      <c r="CX11" s="24">
        <f aca="true" t="shared" si="15" ref="CX11:DE11">$H$40*$H$11/100*12*CX39</f>
        <v>0</v>
      </c>
      <c r="CY11" s="24">
        <f t="shared" si="15"/>
        <v>0</v>
      </c>
      <c r="CZ11" s="24">
        <f t="shared" si="15"/>
        <v>0</v>
      </c>
      <c r="DA11" s="24">
        <f t="shared" si="15"/>
        <v>0</v>
      </c>
      <c r="DB11" s="24">
        <f t="shared" si="15"/>
        <v>0</v>
      </c>
      <c r="DC11" s="24">
        <f t="shared" si="15"/>
        <v>0</v>
      </c>
      <c r="DD11" s="24">
        <f t="shared" si="15"/>
        <v>0</v>
      </c>
      <c r="DE11" s="24">
        <f t="shared" si="15"/>
        <v>0</v>
      </c>
    </row>
    <row r="12" spans="1:109" ht="12.75">
      <c r="A12" s="60" t="s">
        <v>10</v>
      </c>
      <c r="B12" s="60"/>
      <c r="C12" s="60"/>
      <c r="D12" s="60"/>
      <c r="E12" s="60"/>
      <c r="F12" s="60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45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9" t="s">
        <v>9</v>
      </c>
      <c r="AH12" s="10">
        <v>0</v>
      </c>
      <c r="AI12" s="12">
        <v>0</v>
      </c>
      <c r="AJ12" s="24">
        <v>0</v>
      </c>
      <c r="AK12" s="9" t="s">
        <v>9</v>
      </c>
      <c r="AL12" s="23">
        <v>0</v>
      </c>
      <c r="AM12" s="12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5" t="s">
        <v>9</v>
      </c>
      <c r="AU12" s="23">
        <v>0</v>
      </c>
      <c r="AV12" s="12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5" t="s">
        <v>9</v>
      </c>
      <c r="BF12" s="23">
        <v>0</v>
      </c>
      <c r="BG12" s="12">
        <v>0</v>
      </c>
      <c r="BH12" s="24">
        <v>0</v>
      </c>
      <c r="BI12" s="24">
        <v>0</v>
      </c>
      <c r="BJ12" s="9" t="s">
        <v>9</v>
      </c>
      <c r="BK12" s="23">
        <v>0</v>
      </c>
      <c r="BL12" s="45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9" t="s">
        <v>9</v>
      </c>
      <c r="CG12" s="23">
        <v>0</v>
      </c>
      <c r="CH12" s="45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9" t="s">
        <v>9</v>
      </c>
      <c r="CW12" s="12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</row>
    <row r="13" spans="1:109" ht="12.75">
      <c r="A13" s="60" t="s">
        <v>11</v>
      </c>
      <c r="B13" s="60"/>
      <c r="C13" s="60"/>
      <c r="D13" s="60"/>
      <c r="E13" s="60"/>
      <c r="F13" s="60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45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9" t="s">
        <v>9</v>
      </c>
      <c r="AH13" s="10">
        <v>0</v>
      </c>
      <c r="AI13" s="12">
        <v>0</v>
      </c>
      <c r="AJ13" s="24">
        <v>0</v>
      </c>
      <c r="AK13" s="9" t="s">
        <v>9</v>
      </c>
      <c r="AL13" s="23">
        <v>0</v>
      </c>
      <c r="AM13" s="12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5" t="s">
        <v>9</v>
      </c>
      <c r="AU13" s="23">
        <v>0</v>
      </c>
      <c r="AV13" s="12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5" t="s">
        <v>9</v>
      </c>
      <c r="BF13" s="23">
        <v>0</v>
      </c>
      <c r="BG13" s="12">
        <v>0</v>
      </c>
      <c r="BH13" s="24">
        <v>0</v>
      </c>
      <c r="BI13" s="24">
        <v>0</v>
      </c>
      <c r="BJ13" s="9" t="s">
        <v>9</v>
      </c>
      <c r="BK13" s="23">
        <v>0</v>
      </c>
      <c r="BL13" s="45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9" t="s">
        <v>9</v>
      </c>
      <c r="CG13" s="23">
        <v>0</v>
      </c>
      <c r="CH13" s="45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9" t="s">
        <v>9</v>
      </c>
      <c r="CW13" s="12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</row>
    <row r="14" spans="1:109" ht="12.75">
      <c r="A14" s="60" t="s">
        <v>12</v>
      </c>
      <c r="B14" s="60"/>
      <c r="C14" s="60"/>
      <c r="D14" s="60"/>
      <c r="E14" s="60"/>
      <c r="F14" s="60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45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9" t="s">
        <v>13</v>
      </c>
      <c r="AH14" s="10">
        <v>0</v>
      </c>
      <c r="AI14" s="12">
        <v>0</v>
      </c>
      <c r="AJ14" s="24">
        <v>0</v>
      </c>
      <c r="AK14" s="9" t="s">
        <v>13</v>
      </c>
      <c r="AL14" s="23">
        <v>0</v>
      </c>
      <c r="AM14" s="12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5" t="s">
        <v>13</v>
      </c>
      <c r="AU14" s="23">
        <v>0</v>
      </c>
      <c r="AV14" s="12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5" t="s">
        <v>13</v>
      </c>
      <c r="BF14" s="23">
        <v>0</v>
      </c>
      <c r="BG14" s="12">
        <v>0</v>
      </c>
      <c r="BH14" s="24">
        <v>0</v>
      </c>
      <c r="BI14" s="24">
        <v>0</v>
      </c>
      <c r="BJ14" s="9" t="s">
        <v>13</v>
      </c>
      <c r="BK14" s="23">
        <v>0</v>
      </c>
      <c r="BL14" s="45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9" t="s">
        <v>13</v>
      </c>
      <c r="CG14" s="23">
        <v>0</v>
      </c>
      <c r="CH14" s="45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9" t="s">
        <v>13</v>
      </c>
      <c r="CW14" s="12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</row>
    <row r="15" spans="1:109" ht="23.25" customHeight="1">
      <c r="A15" s="59" t="s">
        <v>14</v>
      </c>
      <c r="B15" s="59"/>
      <c r="C15" s="59"/>
      <c r="D15" s="59"/>
      <c r="E15" s="59"/>
      <c r="F15" s="59"/>
      <c r="G15" s="11"/>
      <c r="H15" s="8">
        <f>SUM(H16:H21)</f>
        <v>51.41294050776808</v>
      </c>
      <c r="I15" s="39">
        <f aca="true" t="shared" si="16" ref="I15:X15">SUM(I16:I23)</f>
        <v>5.050000000000001</v>
      </c>
      <c r="J15" s="21">
        <f t="shared" si="16"/>
        <v>44419.8</v>
      </c>
      <c r="K15" s="21">
        <f t="shared" si="16"/>
        <v>41832.17999999999</v>
      </c>
      <c r="L15" s="21">
        <f t="shared" si="16"/>
        <v>25052.04</v>
      </c>
      <c r="M15" s="21">
        <f>SUM(M16:M23)</f>
        <v>23997.600000000002</v>
      </c>
      <c r="N15" s="21">
        <f t="shared" si="16"/>
        <v>0</v>
      </c>
      <c r="O15" s="21">
        <f t="shared" si="16"/>
        <v>0</v>
      </c>
      <c r="P15" s="21">
        <f t="shared" si="16"/>
        <v>0</v>
      </c>
      <c r="Q15" s="21">
        <f t="shared" si="16"/>
        <v>0</v>
      </c>
      <c r="R15" s="21">
        <f t="shared" si="16"/>
        <v>0</v>
      </c>
      <c r="S15" s="20">
        <f t="shared" si="16"/>
        <v>0</v>
      </c>
      <c r="T15" s="20">
        <f t="shared" si="16"/>
        <v>0</v>
      </c>
      <c r="U15" s="20">
        <f t="shared" si="16"/>
        <v>0</v>
      </c>
      <c r="V15" s="20">
        <f t="shared" si="16"/>
        <v>0</v>
      </c>
      <c r="W15" s="20">
        <f t="shared" si="16"/>
        <v>0</v>
      </c>
      <c r="X15" s="21">
        <f t="shared" si="16"/>
        <v>0</v>
      </c>
      <c r="Y15" s="26"/>
      <c r="Z15" s="20">
        <f>SUM(Z16:Z21)</f>
        <v>51.41294050776808</v>
      </c>
      <c r="AA15" s="44">
        <f aca="true" t="shared" si="17" ref="AA15:AF15">SUM(AA16:AA23)</f>
        <v>5.050000000000001</v>
      </c>
      <c r="AB15" s="21">
        <f t="shared" si="17"/>
        <v>0</v>
      </c>
      <c r="AC15" s="20">
        <f t="shared" si="17"/>
        <v>0</v>
      </c>
      <c r="AD15" s="21">
        <f t="shared" si="17"/>
        <v>0</v>
      </c>
      <c r="AE15" s="21">
        <f t="shared" si="17"/>
        <v>0</v>
      </c>
      <c r="AF15" s="21">
        <f t="shared" si="17"/>
        <v>0</v>
      </c>
      <c r="AG15" s="11"/>
      <c r="AH15" s="8">
        <f>SUM(AH16:AH21)</f>
        <v>51.41294050776808</v>
      </c>
      <c r="AI15" s="39">
        <f>SUM(AI16:AI23)</f>
        <v>5.050000000000001</v>
      </c>
      <c r="AJ15" s="21">
        <f>SUM(AJ16:AJ23)</f>
        <v>35287.380000000005</v>
      </c>
      <c r="AK15" s="11"/>
      <c r="AL15" s="20">
        <f>SUM(AL16:AL21)</f>
        <v>51.41294050776808</v>
      </c>
      <c r="AM15" s="39">
        <f aca="true" t="shared" si="18" ref="AM15:AS15">SUM(AM16:AM23)</f>
        <v>8.770000000000001</v>
      </c>
      <c r="AN15" s="20">
        <f t="shared" si="18"/>
        <v>56419.164</v>
      </c>
      <c r="AO15" s="20">
        <f t="shared" si="18"/>
        <v>43453.596</v>
      </c>
      <c r="AP15" s="20" t="e">
        <f t="shared" si="18"/>
        <v>#REF!</v>
      </c>
      <c r="AQ15" s="20" t="e">
        <f t="shared" si="18"/>
        <v>#REF!</v>
      </c>
      <c r="AR15" s="20" t="e">
        <f t="shared" si="18"/>
        <v>#REF!</v>
      </c>
      <c r="AS15" s="20" t="e">
        <f t="shared" si="18"/>
        <v>#REF!</v>
      </c>
      <c r="AT15" s="26"/>
      <c r="AU15" s="20">
        <f>SUM(AU16:AU21)</f>
        <v>51.41294050776808</v>
      </c>
      <c r="AV15" s="39">
        <f>SUM(AV16:AV23)</f>
        <v>5.050000000000001</v>
      </c>
      <c r="AW15" s="20">
        <f>SUM(AW16:AW23)</f>
        <v>0</v>
      </c>
      <c r="AX15" s="20">
        <f aca="true" t="shared" si="19" ref="AX15:BD15">SUM(AX16:AX23)</f>
        <v>30403.835999999996</v>
      </c>
      <c r="AY15" s="20">
        <f t="shared" si="19"/>
        <v>80035.02</v>
      </c>
      <c r="AZ15" s="20">
        <f t="shared" si="19"/>
        <v>37739.064</v>
      </c>
      <c r="BA15" s="20" t="e">
        <f t="shared" si="19"/>
        <v>#REF!</v>
      </c>
      <c r="BB15" s="20" t="e">
        <f t="shared" si="19"/>
        <v>#REF!</v>
      </c>
      <c r="BC15" s="20" t="e">
        <f t="shared" si="19"/>
        <v>#REF!</v>
      </c>
      <c r="BD15" s="20" t="e">
        <f t="shared" si="19"/>
        <v>#REF!</v>
      </c>
      <c r="BE15" s="26"/>
      <c r="BF15" s="20">
        <f>SUM(BF16:BF21)</f>
        <v>51.41294050776808</v>
      </c>
      <c r="BG15" s="39">
        <f>SUM(BG16:BG23)</f>
        <v>5.050000000000001</v>
      </c>
      <c r="BH15" s="20">
        <f>SUM(BH16:BH23)</f>
        <v>0</v>
      </c>
      <c r="BI15" s="20">
        <f>SUM(BI16:BI23)</f>
        <v>36591.948000000004</v>
      </c>
      <c r="BJ15" s="11"/>
      <c r="BK15" s="20">
        <f>SUM(BK16:BK21)</f>
        <v>51.41294050776808</v>
      </c>
      <c r="BL15" s="44">
        <f>SUM(BL16:BL23)</f>
        <v>5.050000000000001</v>
      </c>
      <c r="BM15" s="20">
        <f aca="true" t="shared" si="20" ref="BM15:BT15">SUM(BM16:BM23)</f>
        <v>31415.04</v>
      </c>
      <c r="BN15" s="20">
        <f t="shared" si="20"/>
        <v>27257.880000000005</v>
      </c>
      <c r="BO15" s="20">
        <f t="shared" si="20"/>
        <v>37044.78</v>
      </c>
      <c r="BP15" s="20">
        <f t="shared" si="20"/>
        <v>44086.5</v>
      </c>
      <c r="BQ15" s="20">
        <f t="shared" si="20"/>
        <v>32275.560000000005</v>
      </c>
      <c r="BR15" s="20">
        <f t="shared" si="20"/>
        <v>31512.000000000004</v>
      </c>
      <c r="BS15" s="20">
        <f t="shared" si="20"/>
        <v>25615.620000000003</v>
      </c>
      <c r="BT15" s="20">
        <f t="shared" si="20"/>
        <v>28524.42</v>
      </c>
      <c r="BU15" s="20">
        <f aca="true" t="shared" si="21" ref="BU15:CB15">SUM(BU16:BU23)</f>
        <v>24421.800000000003</v>
      </c>
      <c r="BV15" s="20">
        <f t="shared" si="21"/>
        <v>32748.24</v>
      </c>
      <c r="BW15" s="20">
        <f t="shared" si="21"/>
        <v>35638.86</v>
      </c>
      <c r="BX15" s="20">
        <f t="shared" si="21"/>
        <v>44595.53999999999</v>
      </c>
      <c r="BY15" s="20">
        <f t="shared" si="21"/>
        <v>42904.8</v>
      </c>
      <c r="BZ15" s="20">
        <f t="shared" si="21"/>
        <v>28791.060000000005</v>
      </c>
      <c r="CA15" s="20">
        <f t="shared" si="21"/>
        <v>14374.32</v>
      </c>
      <c r="CB15" s="20">
        <f t="shared" si="21"/>
        <v>25324.739999999998</v>
      </c>
      <c r="CC15" s="20">
        <f>SUM(CC16:CC23)</f>
        <v>24512.7</v>
      </c>
      <c r="CD15" s="20">
        <f>SUM(CD16:CD23)</f>
        <v>60181.86000000001</v>
      </c>
      <c r="CE15" s="20">
        <f>SUM(CE16:CE23)</f>
        <v>30063.660000000003</v>
      </c>
      <c r="CF15" s="11"/>
      <c r="CG15" s="20">
        <f>SUM(CG16:CG21)</f>
        <v>51.41294050776808</v>
      </c>
      <c r="CH15" s="44">
        <f>SUM(CH16:CH23)</f>
        <v>5.050000000000001</v>
      </c>
      <c r="CI15" s="20">
        <f aca="true" t="shared" si="22" ref="CI15:CU15">SUM(CI16:CI23)</f>
        <v>45310.62000000001</v>
      </c>
      <c r="CJ15" s="20">
        <f t="shared" si="22"/>
        <v>45631.8</v>
      </c>
      <c r="CK15" s="20">
        <f t="shared" si="22"/>
        <v>31930.14</v>
      </c>
      <c r="CL15" s="20">
        <f t="shared" si="22"/>
        <v>44650.08</v>
      </c>
      <c r="CM15" s="20">
        <f t="shared" si="22"/>
        <v>32172.54</v>
      </c>
      <c r="CN15" s="20">
        <f t="shared" si="22"/>
        <v>25173.240000000005</v>
      </c>
      <c r="CO15" s="20">
        <f t="shared" si="22"/>
        <v>25464.120000000003</v>
      </c>
      <c r="CP15" s="20">
        <f t="shared" si="22"/>
        <v>34863.18</v>
      </c>
      <c r="CQ15" s="20">
        <f t="shared" si="22"/>
        <v>36729.66</v>
      </c>
      <c r="CR15" s="20">
        <f t="shared" si="22"/>
        <v>43068.420000000006</v>
      </c>
      <c r="CS15" s="20">
        <f t="shared" si="22"/>
        <v>32620.980000000003</v>
      </c>
      <c r="CT15" s="20">
        <f t="shared" si="22"/>
        <v>24846</v>
      </c>
      <c r="CU15" s="20">
        <f t="shared" si="22"/>
        <v>35378.28</v>
      </c>
      <c r="CV15" s="11"/>
      <c r="CW15" s="39">
        <f aca="true" t="shared" si="23" ref="CW15:DE15">SUM(CW16:CW23)</f>
        <v>8.770000000000001</v>
      </c>
      <c r="CX15" s="20">
        <f t="shared" si="23"/>
        <v>32929.596</v>
      </c>
      <c r="CY15" s="20">
        <f t="shared" si="23"/>
        <v>29361.96</v>
      </c>
      <c r="CZ15" s="20">
        <f t="shared" si="23"/>
        <v>56135.016</v>
      </c>
      <c r="DA15" s="20">
        <f t="shared" si="23"/>
        <v>34960.727999999996</v>
      </c>
      <c r="DB15" s="20">
        <f t="shared" si="23"/>
        <v>51251.880000000005</v>
      </c>
      <c r="DC15" s="20">
        <f t="shared" si="23"/>
        <v>46758.132</v>
      </c>
      <c r="DD15" s="20">
        <f t="shared" si="23"/>
        <v>34760.772</v>
      </c>
      <c r="DE15" s="20">
        <f t="shared" si="23"/>
        <v>11797.403999999999</v>
      </c>
    </row>
    <row r="16" spans="1:109" ht="12.75">
      <c r="A16" s="60" t="s">
        <v>15</v>
      </c>
      <c r="B16" s="60"/>
      <c r="C16" s="60"/>
      <c r="D16" s="60"/>
      <c r="E16" s="60"/>
      <c r="F16" s="60"/>
      <c r="G16" s="9" t="s">
        <v>52</v>
      </c>
      <c r="H16" s="12">
        <v>0.7598226127320953</v>
      </c>
      <c r="I16" s="12">
        <v>0.19</v>
      </c>
      <c r="J16" s="24">
        <f>$I$16*J39*$B$45</f>
        <v>1671.2400000000002</v>
      </c>
      <c r="K16" s="24">
        <f aca="true" t="shared" si="24" ref="K16:X16">$I$16*K39*$B$45</f>
        <v>1573.8839999999998</v>
      </c>
      <c r="L16" s="24">
        <f t="shared" si="24"/>
        <v>942.5519999999999</v>
      </c>
      <c r="M16" s="24">
        <f>$I$16*M39*$B$45</f>
        <v>902.8799999999999</v>
      </c>
      <c r="N16" s="24">
        <f t="shared" si="24"/>
        <v>0</v>
      </c>
      <c r="O16" s="24">
        <f t="shared" si="24"/>
        <v>0</v>
      </c>
      <c r="P16" s="24">
        <f t="shared" si="24"/>
        <v>0</v>
      </c>
      <c r="Q16" s="24">
        <f t="shared" si="24"/>
        <v>0</v>
      </c>
      <c r="R16" s="24">
        <f t="shared" si="24"/>
        <v>0</v>
      </c>
      <c r="S16" s="24">
        <f t="shared" si="24"/>
        <v>0</v>
      </c>
      <c r="T16" s="24">
        <f t="shared" si="24"/>
        <v>0</v>
      </c>
      <c r="U16" s="24">
        <f t="shared" si="24"/>
        <v>0</v>
      </c>
      <c r="V16" s="24">
        <f t="shared" si="24"/>
        <v>0</v>
      </c>
      <c r="W16" s="24">
        <f t="shared" si="24"/>
        <v>0</v>
      </c>
      <c r="X16" s="24">
        <f t="shared" si="24"/>
        <v>0</v>
      </c>
      <c r="Y16" s="25" t="s">
        <v>9</v>
      </c>
      <c r="Z16" s="23">
        <v>0.7598226127320953</v>
      </c>
      <c r="AA16" s="45">
        <v>0.19</v>
      </c>
      <c r="AB16" s="24">
        <f>$AA$16*AB39*$B$45</f>
        <v>0</v>
      </c>
      <c r="AC16" s="24">
        <f>$AA$16*AC39*$B$45</f>
        <v>0</v>
      </c>
      <c r="AD16" s="24">
        <f>$AA$16*AD39*$B$45</f>
        <v>0</v>
      </c>
      <c r="AE16" s="24">
        <f>$AA$16*AE39*$B$45</f>
        <v>0</v>
      </c>
      <c r="AF16" s="24">
        <f>$AA$16*AF39*$B$45</f>
        <v>0</v>
      </c>
      <c r="AG16" s="9" t="s">
        <v>52</v>
      </c>
      <c r="AH16" s="12">
        <v>0.7598226127320953</v>
      </c>
      <c r="AI16" s="12">
        <v>0.19</v>
      </c>
      <c r="AJ16" s="24">
        <f>$I$16*AJ39*$B$45</f>
        <v>1327.6439999999998</v>
      </c>
      <c r="AK16" s="9" t="s">
        <v>52</v>
      </c>
      <c r="AL16" s="23">
        <v>0.7598226127320953</v>
      </c>
      <c r="AM16" s="12">
        <v>0.21</v>
      </c>
      <c r="AN16" s="24">
        <f>$AM$16*$B$45*AN39</f>
        <v>1350.972</v>
      </c>
      <c r="AO16" s="24">
        <f>$AM$16*$B$45*AO39</f>
        <v>1040.508</v>
      </c>
      <c r="AP16" s="24" t="e">
        <f>#REF!*AP39*$B$45</f>
        <v>#REF!</v>
      </c>
      <c r="AQ16" s="24" t="e">
        <f>#REF!*AQ39*$B$45</f>
        <v>#REF!</v>
      </c>
      <c r="AR16" s="24" t="e">
        <f>#REF!*AR39*$B$45</f>
        <v>#REF!</v>
      </c>
      <c r="AS16" s="24" t="e">
        <f>#REF!*AS39*$B$45</f>
        <v>#REF!</v>
      </c>
      <c r="AT16" s="25" t="s">
        <v>9</v>
      </c>
      <c r="AU16" s="23">
        <v>0.7598226127320953</v>
      </c>
      <c r="AV16" s="12">
        <v>0.19</v>
      </c>
      <c r="AW16" s="24">
        <f>$AV$16*$B$45*AW39</f>
        <v>0</v>
      </c>
      <c r="AX16" s="24">
        <f>$AM$16*$B$45*AX39</f>
        <v>728.0279999999999</v>
      </c>
      <c r="AY16" s="24">
        <f>$AM$16*$B$45*AY39</f>
        <v>1916.46</v>
      </c>
      <c r="AZ16" s="24">
        <f>$AM$16*$B$45*AZ39</f>
        <v>903.672</v>
      </c>
      <c r="BA16" s="24" t="e">
        <f>#REF!*BA39*$B$45</f>
        <v>#REF!</v>
      </c>
      <c r="BB16" s="24" t="e">
        <f>#REF!*BB39*$B$45</f>
        <v>#REF!</v>
      </c>
      <c r="BC16" s="24" t="e">
        <f>#REF!*BC39*$B$45</f>
        <v>#REF!</v>
      </c>
      <c r="BD16" s="24" t="e">
        <f>#REF!*BD39*$B$45</f>
        <v>#REF!</v>
      </c>
      <c r="BE16" s="25" t="s">
        <v>9</v>
      </c>
      <c r="BF16" s="23">
        <v>0.7598226127320953</v>
      </c>
      <c r="BG16" s="12">
        <v>0.19</v>
      </c>
      <c r="BH16" s="24">
        <f>$AV$16*$B$45*BH39</f>
        <v>0</v>
      </c>
      <c r="BI16" s="24">
        <f>$AM$16*$B$45*BI39</f>
        <v>876.204</v>
      </c>
      <c r="BJ16" s="9" t="s">
        <v>52</v>
      </c>
      <c r="BK16" s="23">
        <v>0.7598226127320953</v>
      </c>
      <c r="BL16" s="45">
        <v>0.19</v>
      </c>
      <c r="BM16" s="24">
        <f aca="true" t="shared" si="25" ref="BM16:CE16">$BL$16*$B$45*BM39</f>
        <v>1181.952</v>
      </c>
      <c r="BN16" s="24">
        <f t="shared" si="25"/>
        <v>1025.544</v>
      </c>
      <c r="BO16" s="24">
        <f t="shared" si="25"/>
        <v>1393.7640000000001</v>
      </c>
      <c r="BP16" s="24">
        <f t="shared" si="25"/>
        <v>1658.7000000000003</v>
      </c>
      <c r="BQ16" s="24">
        <f t="shared" si="25"/>
        <v>1214.3280000000002</v>
      </c>
      <c r="BR16" s="24">
        <f t="shared" si="25"/>
        <v>1185.6000000000001</v>
      </c>
      <c r="BS16" s="24">
        <f t="shared" si="25"/>
        <v>963.7560000000001</v>
      </c>
      <c r="BT16" s="24">
        <f t="shared" si="25"/>
        <v>1073.1960000000001</v>
      </c>
      <c r="BU16" s="24">
        <f t="shared" si="25"/>
        <v>918.8400000000001</v>
      </c>
      <c r="BV16" s="24">
        <f t="shared" si="25"/>
        <v>1232.112</v>
      </c>
      <c r="BW16" s="24">
        <f t="shared" si="25"/>
        <v>1340.8680000000002</v>
      </c>
      <c r="BX16" s="24">
        <f t="shared" si="25"/>
        <v>1677.852</v>
      </c>
      <c r="BY16" s="24">
        <f t="shared" si="25"/>
        <v>1614.2400000000002</v>
      </c>
      <c r="BZ16" s="24">
        <f t="shared" si="25"/>
        <v>1083.228</v>
      </c>
      <c r="CA16" s="24">
        <f t="shared" si="25"/>
        <v>540.816</v>
      </c>
      <c r="CB16" s="24">
        <f t="shared" si="25"/>
        <v>952.812</v>
      </c>
      <c r="CC16" s="24">
        <f t="shared" si="25"/>
        <v>922.2600000000001</v>
      </c>
      <c r="CD16" s="24">
        <f t="shared" si="25"/>
        <v>2264.2680000000005</v>
      </c>
      <c r="CE16" s="24">
        <f t="shared" si="25"/>
        <v>1131.1080000000002</v>
      </c>
      <c r="CF16" s="9" t="s">
        <v>52</v>
      </c>
      <c r="CG16" s="23">
        <v>0.7598226127320953</v>
      </c>
      <c r="CH16" s="45">
        <v>0.19</v>
      </c>
      <c r="CI16" s="24">
        <f aca="true" t="shared" si="26" ref="CI16:CU16">$BL$16*$B$45*CI39</f>
        <v>1704.7560000000003</v>
      </c>
      <c r="CJ16" s="24">
        <f t="shared" si="26"/>
        <v>1716.8400000000001</v>
      </c>
      <c r="CK16" s="24">
        <f t="shared" si="26"/>
        <v>1201.332</v>
      </c>
      <c r="CL16" s="24">
        <f t="shared" si="26"/>
        <v>1679.904</v>
      </c>
      <c r="CM16" s="24">
        <f t="shared" si="26"/>
        <v>1210.452</v>
      </c>
      <c r="CN16" s="24">
        <f t="shared" si="26"/>
        <v>947.1120000000001</v>
      </c>
      <c r="CO16" s="24">
        <f t="shared" si="26"/>
        <v>958.056</v>
      </c>
      <c r="CP16" s="24">
        <f t="shared" si="26"/>
        <v>1311.684</v>
      </c>
      <c r="CQ16" s="24">
        <f t="shared" si="26"/>
        <v>1381.9080000000001</v>
      </c>
      <c r="CR16" s="24">
        <f t="shared" si="26"/>
        <v>1620.3960000000002</v>
      </c>
      <c r="CS16" s="24">
        <f t="shared" si="26"/>
        <v>1227.324</v>
      </c>
      <c r="CT16" s="24">
        <f t="shared" si="26"/>
        <v>934.8000000000001</v>
      </c>
      <c r="CU16" s="24">
        <f t="shared" si="26"/>
        <v>1331.064</v>
      </c>
      <c r="CV16" s="9" t="s">
        <v>52</v>
      </c>
      <c r="CW16" s="12">
        <v>0.21</v>
      </c>
      <c r="CX16" s="24">
        <f aca="true" t="shared" si="27" ref="CX16:DE16">$AM$16*$B$45*CX39</f>
        <v>788.5079999999999</v>
      </c>
      <c r="CY16" s="24">
        <f t="shared" si="27"/>
        <v>703.08</v>
      </c>
      <c r="CZ16" s="24">
        <f t="shared" si="27"/>
        <v>1344.168</v>
      </c>
      <c r="DA16" s="24">
        <f t="shared" si="27"/>
        <v>837.144</v>
      </c>
      <c r="DB16" s="24">
        <f t="shared" si="27"/>
        <v>1227.24</v>
      </c>
      <c r="DC16" s="24">
        <f t="shared" si="27"/>
        <v>1119.636</v>
      </c>
      <c r="DD16" s="24">
        <f t="shared" si="27"/>
        <v>832.356</v>
      </c>
      <c r="DE16" s="24">
        <f t="shared" si="27"/>
        <v>282.49199999999996</v>
      </c>
    </row>
    <row r="17" spans="1:109" ht="12.75">
      <c r="A17" s="60" t="s">
        <v>16</v>
      </c>
      <c r="B17" s="60"/>
      <c r="C17" s="60"/>
      <c r="D17" s="60"/>
      <c r="E17" s="60"/>
      <c r="F17" s="60"/>
      <c r="G17" s="9" t="s">
        <v>52</v>
      </c>
      <c r="H17" s="12">
        <v>6.63867871352785</v>
      </c>
      <c r="I17" s="12">
        <v>0.56</v>
      </c>
      <c r="J17" s="24">
        <f>$I$17*J39*$B$45</f>
        <v>4925.76</v>
      </c>
      <c r="K17" s="24">
        <f aca="true" t="shared" si="28" ref="K17:X17">$I$17*K39*$B$45</f>
        <v>4638.816</v>
      </c>
      <c r="L17" s="24">
        <f>$I$17*L39*$B$45</f>
        <v>2778.0480000000002</v>
      </c>
      <c r="M17" s="24">
        <f>$I$17*M39*$B$45</f>
        <v>2661.1200000000003</v>
      </c>
      <c r="N17" s="24">
        <f t="shared" si="28"/>
        <v>0</v>
      </c>
      <c r="O17" s="24">
        <f t="shared" si="28"/>
        <v>0</v>
      </c>
      <c r="P17" s="24">
        <f t="shared" si="28"/>
        <v>0</v>
      </c>
      <c r="Q17" s="24">
        <f t="shared" si="28"/>
        <v>0</v>
      </c>
      <c r="R17" s="24">
        <f t="shared" si="28"/>
        <v>0</v>
      </c>
      <c r="S17" s="24">
        <f t="shared" si="28"/>
        <v>0</v>
      </c>
      <c r="T17" s="24">
        <f t="shared" si="28"/>
        <v>0</v>
      </c>
      <c r="U17" s="24">
        <f t="shared" si="28"/>
        <v>0</v>
      </c>
      <c r="V17" s="24">
        <f t="shared" si="28"/>
        <v>0</v>
      </c>
      <c r="W17" s="24">
        <f t="shared" si="28"/>
        <v>0</v>
      </c>
      <c r="X17" s="24">
        <f t="shared" si="28"/>
        <v>0</v>
      </c>
      <c r="Y17" s="25" t="s">
        <v>9</v>
      </c>
      <c r="Z17" s="23">
        <v>6.63867871352785</v>
      </c>
      <c r="AA17" s="45">
        <v>0.56</v>
      </c>
      <c r="AB17" s="24">
        <f>$AA$17*AB39*$B$45</f>
        <v>0</v>
      </c>
      <c r="AC17" s="24">
        <f>$AA$17*AC39*$B$45</f>
        <v>0</v>
      </c>
      <c r="AD17" s="24">
        <f>$AA$17*AD39*$B$45</f>
        <v>0</v>
      </c>
      <c r="AE17" s="24">
        <f>$AA$17*AE39*$B$45</f>
        <v>0</v>
      </c>
      <c r="AF17" s="24">
        <f>$AA$17*AF39*$B$45</f>
        <v>0</v>
      </c>
      <c r="AG17" s="9" t="s">
        <v>52</v>
      </c>
      <c r="AH17" s="12">
        <v>6.63867871352785</v>
      </c>
      <c r="AI17" s="12">
        <v>0.56</v>
      </c>
      <c r="AJ17" s="24">
        <f>$I$17*AJ39*$B$45</f>
        <v>3913.0560000000005</v>
      </c>
      <c r="AK17" s="9" t="s">
        <v>52</v>
      </c>
      <c r="AL17" s="23">
        <v>6.63867871352785</v>
      </c>
      <c r="AM17" s="12">
        <v>0.56</v>
      </c>
      <c r="AN17" s="24">
        <f>$AM$17*$B$45*AN39</f>
        <v>3602.5920000000006</v>
      </c>
      <c r="AO17" s="24">
        <f>$AM$17*$B$45*AO39</f>
        <v>2774.688</v>
      </c>
      <c r="AP17" s="24" t="e">
        <f>#REF!*AP39*$B$45</f>
        <v>#REF!</v>
      </c>
      <c r="AQ17" s="24" t="e">
        <f>#REF!*AQ39*$B$45</f>
        <v>#REF!</v>
      </c>
      <c r="AR17" s="24" t="e">
        <f>#REF!*AR39*$B$45</f>
        <v>#REF!</v>
      </c>
      <c r="AS17" s="24" t="e">
        <f>#REF!*AS39*$B$45</f>
        <v>#REF!</v>
      </c>
      <c r="AT17" s="25" t="s">
        <v>9</v>
      </c>
      <c r="AU17" s="23">
        <v>6.63867871352785</v>
      </c>
      <c r="AV17" s="12">
        <v>0.56</v>
      </c>
      <c r="AW17" s="24">
        <f>$AV$17*$B$45*AW39</f>
        <v>0</v>
      </c>
      <c r="AX17" s="24">
        <f>$AM$17*$B$45*AX39</f>
        <v>1941.4080000000001</v>
      </c>
      <c r="AY17" s="24">
        <f>$AM$17*$B$45*AY39</f>
        <v>5110.56</v>
      </c>
      <c r="AZ17" s="24">
        <f>$AM$17*$B$45*AZ39</f>
        <v>2409.7920000000004</v>
      </c>
      <c r="BA17" s="24" t="e">
        <f>#REF!*BA39*$B$45</f>
        <v>#REF!</v>
      </c>
      <c r="BB17" s="24" t="e">
        <f>#REF!*BB39*$B$45</f>
        <v>#REF!</v>
      </c>
      <c r="BC17" s="24" t="e">
        <f>#REF!*BC39*$B$45</f>
        <v>#REF!</v>
      </c>
      <c r="BD17" s="24" t="e">
        <f>#REF!*BD39*$B$45</f>
        <v>#REF!</v>
      </c>
      <c r="BE17" s="25" t="s">
        <v>9</v>
      </c>
      <c r="BF17" s="23">
        <v>6.63867871352785</v>
      </c>
      <c r="BG17" s="12">
        <v>0.56</v>
      </c>
      <c r="BH17" s="24">
        <f>$AV$17*$B$45*BH39</f>
        <v>0</v>
      </c>
      <c r="BI17" s="24">
        <f>$AM$17*$B$45*BI39</f>
        <v>2336.5440000000003</v>
      </c>
      <c r="BJ17" s="9" t="s">
        <v>52</v>
      </c>
      <c r="BK17" s="23">
        <v>6.63867871352785</v>
      </c>
      <c r="BL17" s="45">
        <v>0.56</v>
      </c>
      <c r="BM17" s="24">
        <f aca="true" t="shared" si="29" ref="BM17:CE17">$BL$17*$B$45*BM39</f>
        <v>3483.648</v>
      </c>
      <c r="BN17" s="24">
        <f t="shared" si="29"/>
        <v>3022.6560000000004</v>
      </c>
      <c r="BO17" s="24">
        <f t="shared" si="29"/>
        <v>4107.936</v>
      </c>
      <c r="BP17" s="24">
        <f t="shared" si="29"/>
        <v>4888.8</v>
      </c>
      <c r="BQ17" s="24">
        <f t="shared" si="29"/>
        <v>3579.0720000000006</v>
      </c>
      <c r="BR17" s="24">
        <f t="shared" si="29"/>
        <v>3494.4000000000005</v>
      </c>
      <c r="BS17" s="24">
        <f t="shared" si="29"/>
        <v>2840.5440000000003</v>
      </c>
      <c r="BT17" s="24">
        <f t="shared" si="29"/>
        <v>3163.1040000000003</v>
      </c>
      <c r="BU17" s="24">
        <f t="shared" si="29"/>
        <v>2708.1600000000003</v>
      </c>
      <c r="BV17" s="24">
        <f t="shared" si="29"/>
        <v>3631.4880000000003</v>
      </c>
      <c r="BW17" s="24">
        <f t="shared" si="29"/>
        <v>3952.0320000000006</v>
      </c>
      <c r="BX17" s="24">
        <f t="shared" si="29"/>
        <v>4945.2480000000005</v>
      </c>
      <c r="BY17" s="24">
        <f t="shared" si="29"/>
        <v>4757.76</v>
      </c>
      <c r="BZ17" s="24">
        <f t="shared" si="29"/>
        <v>3192.6720000000005</v>
      </c>
      <c r="CA17" s="24">
        <f t="shared" si="29"/>
        <v>1593.9840000000002</v>
      </c>
      <c r="CB17" s="24">
        <f t="shared" si="29"/>
        <v>2808.288</v>
      </c>
      <c r="CC17" s="24">
        <f t="shared" si="29"/>
        <v>2718.2400000000002</v>
      </c>
      <c r="CD17" s="24">
        <f t="shared" si="29"/>
        <v>6673.6320000000005</v>
      </c>
      <c r="CE17" s="24">
        <f t="shared" si="29"/>
        <v>3333.7920000000004</v>
      </c>
      <c r="CF17" s="9" t="s">
        <v>52</v>
      </c>
      <c r="CG17" s="23">
        <v>6.63867871352785</v>
      </c>
      <c r="CH17" s="45">
        <v>0.56</v>
      </c>
      <c r="CI17" s="24">
        <f aca="true" t="shared" si="30" ref="CI17:CU17">$BL$17*$B$45*CI39</f>
        <v>5024.544000000001</v>
      </c>
      <c r="CJ17" s="24">
        <f t="shared" si="30"/>
        <v>5060.160000000001</v>
      </c>
      <c r="CK17" s="24">
        <f t="shared" si="30"/>
        <v>3540.768</v>
      </c>
      <c r="CL17" s="24">
        <f t="shared" si="30"/>
        <v>4951.296</v>
      </c>
      <c r="CM17" s="24">
        <f t="shared" si="30"/>
        <v>3567.648</v>
      </c>
      <c r="CN17" s="24">
        <f t="shared" si="30"/>
        <v>2791.4880000000003</v>
      </c>
      <c r="CO17" s="24">
        <f t="shared" si="30"/>
        <v>2823.744</v>
      </c>
      <c r="CP17" s="24">
        <f t="shared" si="30"/>
        <v>3866.016</v>
      </c>
      <c r="CQ17" s="24">
        <f t="shared" si="30"/>
        <v>4072.9920000000006</v>
      </c>
      <c r="CR17" s="24">
        <f t="shared" si="30"/>
        <v>4775.904</v>
      </c>
      <c r="CS17" s="24">
        <f t="shared" si="30"/>
        <v>3617.376</v>
      </c>
      <c r="CT17" s="24">
        <f t="shared" si="30"/>
        <v>2755.2000000000003</v>
      </c>
      <c r="CU17" s="24">
        <f t="shared" si="30"/>
        <v>3923.136</v>
      </c>
      <c r="CV17" s="9" t="s">
        <v>52</v>
      </c>
      <c r="CW17" s="12">
        <v>0.56</v>
      </c>
      <c r="CX17" s="24">
        <f aca="true" t="shared" si="31" ref="CX17:DE17">$AM$17*$B$45*CX39</f>
        <v>2102.688</v>
      </c>
      <c r="CY17" s="24">
        <f t="shared" si="31"/>
        <v>1874.88</v>
      </c>
      <c r="CZ17" s="24">
        <f t="shared" si="31"/>
        <v>3584.4480000000003</v>
      </c>
      <c r="DA17" s="24">
        <f t="shared" si="31"/>
        <v>2232.384</v>
      </c>
      <c r="DB17" s="24">
        <f t="shared" si="31"/>
        <v>3272.6400000000003</v>
      </c>
      <c r="DC17" s="24">
        <f t="shared" si="31"/>
        <v>2985.6960000000004</v>
      </c>
      <c r="DD17" s="24">
        <f t="shared" si="31"/>
        <v>2219.6160000000004</v>
      </c>
      <c r="DE17" s="24">
        <f t="shared" si="31"/>
        <v>753.312</v>
      </c>
    </row>
    <row r="18" spans="1:109" ht="12.75">
      <c r="A18" s="60" t="s">
        <v>17</v>
      </c>
      <c r="B18" s="60"/>
      <c r="C18" s="60"/>
      <c r="D18" s="60"/>
      <c r="E18" s="60"/>
      <c r="F18" s="60"/>
      <c r="G18" s="9" t="s">
        <v>52</v>
      </c>
      <c r="H18" s="12">
        <v>23.528449933686996</v>
      </c>
      <c r="I18" s="12">
        <v>0.37</v>
      </c>
      <c r="J18" s="24">
        <f>$I$18*J39*$B$45</f>
        <v>3254.5199999999995</v>
      </c>
      <c r="K18" s="24">
        <f aca="true" t="shared" si="32" ref="K18:X18">$I$18*K39*$B$45</f>
        <v>3064.932</v>
      </c>
      <c r="L18" s="24">
        <f>$I$18*L39*$B$45</f>
        <v>1835.496</v>
      </c>
      <c r="M18" s="24">
        <f>$I$18*M39*$B$45</f>
        <v>1758.2400000000002</v>
      </c>
      <c r="N18" s="24">
        <f t="shared" si="32"/>
        <v>0</v>
      </c>
      <c r="O18" s="24">
        <f t="shared" si="32"/>
        <v>0</v>
      </c>
      <c r="P18" s="24">
        <f t="shared" si="32"/>
        <v>0</v>
      </c>
      <c r="Q18" s="24">
        <f t="shared" si="32"/>
        <v>0</v>
      </c>
      <c r="R18" s="24">
        <f t="shared" si="32"/>
        <v>0</v>
      </c>
      <c r="S18" s="24">
        <f t="shared" si="32"/>
        <v>0</v>
      </c>
      <c r="T18" s="24">
        <f t="shared" si="32"/>
        <v>0</v>
      </c>
      <c r="U18" s="24">
        <f t="shared" si="32"/>
        <v>0</v>
      </c>
      <c r="V18" s="24">
        <f t="shared" si="32"/>
        <v>0</v>
      </c>
      <c r="W18" s="24">
        <f t="shared" si="32"/>
        <v>0</v>
      </c>
      <c r="X18" s="24">
        <f t="shared" si="32"/>
        <v>0</v>
      </c>
      <c r="Y18" s="25" t="s">
        <v>9</v>
      </c>
      <c r="Z18" s="23">
        <v>23.528449933686996</v>
      </c>
      <c r="AA18" s="45">
        <v>0.37</v>
      </c>
      <c r="AB18" s="24">
        <f>$AA$18*AB39*$B$45</f>
        <v>0</v>
      </c>
      <c r="AC18" s="24">
        <f>$AA$18*AC39*$B$45</f>
        <v>0</v>
      </c>
      <c r="AD18" s="24">
        <f>$AA$18*AD39*$B$45</f>
        <v>0</v>
      </c>
      <c r="AE18" s="24">
        <f>$AA$18*AE39*$B$45</f>
        <v>0</v>
      </c>
      <c r="AF18" s="24">
        <f>$AA$18*AF39*$B$45</f>
        <v>0</v>
      </c>
      <c r="AG18" s="9" t="s">
        <v>52</v>
      </c>
      <c r="AH18" s="12">
        <v>23.528449933686996</v>
      </c>
      <c r="AI18" s="12">
        <v>0.37</v>
      </c>
      <c r="AJ18" s="24">
        <f>$I$18*AJ39*$B$45</f>
        <v>2585.412</v>
      </c>
      <c r="AK18" s="9" t="s">
        <v>52</v>
      </c>
      <c r="AL18" s="23">
        <v>23.528449933686996</v>
      </c>
      <c r="AM18" s="12">
        <v>0.56</v>
      </c>
      <c r="AN18" s="24">
        <f>$AM$18*$B$45*AN39</f>
        <v>3602.5920000000006</v>
      </c>
      <c r="AO18" s="24">
        <f>$AM$18*$B$45*AO39</f>
        <v>2774.688</v>
      </c>
      <c r="AP18" s="24" t="e">
        <f>#REF!*AP39*$B$45</f>
        <v>#REF!</v>
      </c>
      <c r="AQ18" s="24" t="e">
        <f>#REF!*AQ39*$B$45</f>
        <v>#REF!</v>
      </c>
      <c r="AR18" s="24" t="e">
        <f>#REF!*AR39*$B$45</f>
        <v>#REF!</v>
      </c>
      <c r="AS18" s="24" t="e">
        <f>#REF!*AS39*$B$45</f>
        <v>#REF!</v>
      </c>
      <c r="AT18" s="25" t="s">
        <v>9</v>
      </c>
      <c r="AU18" s="23">
        <v>23.528449933686996</v>
      </c>
      <c r="AV18" s="12">
        <v>0.37</v>
      </c>
      <c r="AW18" s="24">
        <f>$AV$18*$B$45*AW39</f>
        <v>0</v>
      </c>
      <c r="AX18" s="24">
        <f>$AM$18*$B$45*AX39</f>
        <v>1941.4080000000001</v>
      </c>
      <c r="AY18" s="24">
        <f>$AM$18*$B$45*AY39</f>
        <v>5110.56</v>
      </c>
      <c r="AZ18" s="24">
        <f>$AM$18*$B$45*AZ39</f>
        <v>2409.7920000000004</v>
      </c>
      <c r="BA18" s="24" t="e">
        <f>#REF!*BA39*$B$45</f>
        <v>#REF!</v>
      </c>
      <c r="BB18" s="24" t="e">
        <f>#REF!*BB39*$B$45</f>
        <v>#REF!</v>
      </c>
      <c r="BC18" s="24" t="e">
        <f>#REF!*BC39*$B$45</f>
        <v>#REF!</v>
      </c>
      <c r="BD18" s="24" t="e">
        <f>#REF!*BD39*$B$45</f>
        <v>#REF!</v>
      </c>
      <c r="BE18" s="25" t="s">
        <v>9</v>
      </c>
      <c r="BF18" s="23">
        <v>23.528449933686996</v>
      </c>
      <c r="BG18" s="12">
        <v>0.37</v>
      </c>
      <c r="BH18" s="24">
        <f>$AV$18*$B$45*BH39</f>
        <v>0</v>
      </c>
      <c r="BI18" s="24">
        <f>$AM$18*$B$45*BI39</f>
        <v>2336.5440000000003</v>
      </c>
      <c r="BJ18" s="9" t="s">
        <v>52</v>
      </c>
      <c r="BK18" s="23">
        <v>23.528449933686996</v>
      </c>
      <c r="BL18" s="45">
        <v>0.37</v>
      </c>
      <c r="BM18" s="24">
        <f aca="true" t="shared" si="33" ref="BM18:CE18">$BL$18*$B$45*BM39</f>
        <v>2301.6959999999995</v>
      </c>
      <c r="BN18" s="24">
        <f t="shared" si="33"/>
        <v>1997.1119999999999</v>
      </c>
      <c r="BO18" s="24">
        <f t="shared" si="33"/>
        <v>2714.1719999999996</v>
      </c>
      <c r="BP18" s="24">
        <f t="shared" si="33"/>
        <v>3230.0999999999995</v>
      </c>
      <c r="BQ18" s="24">
        <f t="shared" si="33"/>
        <v>2364.7439999999997</v>
      </c>
      <c r="BR18" s="24">
        <f t="shared" si="33"/>
        <v>2308.7999999999997</v>
      </c>
      <c r="BS18" s="24">
        <f t="shared" si="33"/>
        <v>1876.7879999999998</v>
      </c>
      <c r="BT18" s="24">
        <f t="shared" si="33"/>
        <v>2089.908</v>
      </c>
      <c r="BU18" s="24">
        <f t="shared" si="33"/>
        <v>1789.3199999999997</v>
      </c>
      <c r="BV18" s="24">
        <f t="shared" si="33"/>
        <v>2399.3759999999997</v>
      </c>
      <c r="BW18" s="24">
        <f t="shared" si="33"/>
        <v>2611.1639999999998</v>
      </c>
      <c r="BX18" s="24">
        <f t="shared" si="33"/>
        <v>3267.3959999999997</v>
      </c>
      <c r="BY18" s="24">
        <f t="shared" si="33"/>
        <v>3143.5199999999995</v>
      </c>
      <c r="BZ18" s="24">
        <f t="shared" si="33"/>
        <v>2109.444</v>
      </c>
      <c r="CA18" s="24">
        <f t="shared" si="33"/>
        <v>1053.168</v>
      </c>
      <c r="CB18" s="24">
        <f t="shared" si="33"/>
        <v>1855.4759999999997</v>
      </c>
      <c r="CC18" s="24">
        <f t="shared" si="33"/>
        <v>1795.9799999999998</v>
      </c>
      <c r="CD18" s="24">
        <f t="shared" si="33"/>
        <v>4409.364</v>
      </c>
      <c r="CE18" s="24">
        <f t="shared" si="33"/>
        <v>2202.6839999999997</v>
      </c>
      <c r="CF18" s="9" t="s">
        <v>52</v>
      </c>
      <c r="CG18" s="23">
        <v>23.528449933686996</v>
      </c>
      <c r="CH18" s="45">
        <v>0.37</v>
      </c>
      <c r="CI18" s="24">
        <f aca="true" t="shared" si="34" ref="CI18:CU18">$BL$18*$B$45*CI39</f>
        <v>3319.788</v>
      </c>
      <c r="CJ18" s="24">
        <f t="shared" si="34"/>
        <v>3343.3199999999997</v>
      </c>
      <c r="CK18" s="24">
        <f t="shared" si="34"/>
        <v>2339.4359999999997</v>
      </c>
      <c r="CL18" s="24">
        <f t="shared" si="34"/>
        <v>3271.3919999999994</v>
      </c>
      <c r="CM18" s="24">
        <f t="shared" si="34"/>
        <v>2357.1959999999995</v>
      </c>
      <c r="CN18" s="24">
        <f t="shared" si="34"/>
        <v>1844.3759999999997</v>
      </c>
      <c r="CO18" s="24">
        <f t="shared" si="34"/>
        <v>1865.6879999999996</v>
      </c>
      <c r="CP18" s="24">
        <f t="shared" si="34"/>
        <v>2554.3319999999994</v>
      </c>
      <c r="CQ18" s="24">
        <f t="shared" si="34"/>
        <v>2691.084</v>
      </c>
      <c r="CR18" s="24">
        <f t="shared" si="34"/>
        <v>3155.508</v>
      </c>
      <c r="CS18" s="24">
        <f t="shared" si="34"/>
        <v>2390.0519999999997</v>
      </c>
      <c r="CT18" s="24">
        <f t="shared" si="34"/>
        <v>1820.3999999999999</v>
      </c>
      <c r="CU18" s="24">
        <f t="shared" si="34"/>
        <v>2592.0719999999997</v>
      </c>
      <c r="CV18" s="9" t="s">
        <v>52</v>
      </c>
      <c r="CW18" s="12">
        <v>0.56</v>
      </c>
      <c r="CX18" s="24">
        <f aca="true" t="shared" si="35" ref="CX18:DE18">$AM$18*$B$45*CX39</f>
        <v>2102.688</v>
      </c>
      <c r="CY18" s="24">
        <f t="shared" si="35"/>
        <v>1874.88</v>
      </c>
      <c r="CZ18" s="24">
        <f t="shared" si="35"/>
        <v>3584.4480000000003</v>
      </c>
      <c r="DA18" s="24">
        <f t="shared" si="35"/>
        <v>2232.384</v>
      </c>
      <c r="DB18" s="24">
        <f t="shared" si="35"/>
        <v>3272.6400000000003</v>
      </c>
      <c r="DC18" s="24">
        <f t="shared" si="35"/>
        <v>2985.6960000000004</v>
      </c>
      <c r="DD18" s="24">
        <f t="shared" si="35"/>
        <v>2219.6160000000004</v>
      </c>
      <c r="DE18" s="24">
        <f t="shared" si="35"/>
        <v>753.312</v>
      </c>
    </row>
    <row r="19" spans="1:109" ht="12.75">
      <c r="A19" s="60" t="s">
        <v>18</v>
      </c>
      <c r="B19" s="60"/>
      <c r="C19" s="60"/>
      <c r="D19" s="60"/>
      <c r="E19" s="60"/>
      <c r="F19" s="60"/>
      <c r="G19" s="9" t="s">
        <v>52</v>
      </c>
      <c r="H19" s="12">
        <v>0.40813328912466834</v>
      </c>
      <c r="I19" s="12">
        <v>0.28</v>
      </c>
      <c r="J19" s="24">
        <f>$I$19*J39*$B$45</f>
        <v>2462.88</v>
      </c>
      <c r="K19" s="24">
        <f aca="true" t="shared" si="36" ref="K19:X19">$I$19*K39*$B$45</f>
        <v>2319.408</v>
      </c>
      <c r="L19" s="24">
        <f>$I$19*L39*$B$45</f>
        <v>1389.0240000000001</v>
      </c>
      <c r="M19" s="24">
        <f>$I$19*M39*$B$45</f>
        <v>1330.5600000000002</v>
      </c>
      <c r="N19" s="24">
        <f t="shared" si="36"/>
        <v>0</v>
      </c>
      <c r="O19" s="24">
        <f t="shared" si="36"/>
        <v>0</v>
      </c>
      <c r="P19" s="24">
        <f t="shared" si="36"/>
        <v>0</v>
      </c>
      <c r="Q19" s="24">
        <f t="shared" si="36"/>
        <v>0</v>
      </c>
      <c r="R19" s="24">
        <f t="shared" si="36"/>
        <v>0</v>
      </c>
      <c r="S19" s="24">
        <f t="shared" si="36"/>
        <v>0</v>
      </c>
      <c r="T19" s="24">
        <f t="shared" si="36"/>
        <v>0</v>
      </c>
      <c r="U19" s="24">
        <f t="shared" si="36"/>
        <v>0</v>
      </c>
      <c r="V19" s="24">
        <f t="shared" si="36"/>
        <v>0</v>
      </c>
      <c r="W19" s="24">
        <f t="shared" si="36"/>
        <v>0</v>
      </c>
      <c r="X19" s="24">
        <f t="shared" si="36"/>
        <v>0</v>
      </c>
      <c r="Y19" s="25" t="s">
        <v>9</v>
      </c>
      <c r="Z19" s="23">
        <v>0.40813328912466834</v>
      </c>
      <c r="AA19" s="45">
        <v>0.28</v>
      </c>
      <c r="AB19" s="24">
        <f>$AA$19*AB39*$B$45</f>
        <v>0</v>
      </c>
      <c r="AC19" s="24">
        <f>$AA$19*AC39*$B$45</f>
        <v>0</v>
      </c>
      <c r="AD19" s="24">
        <f>$AA$19*AD39*$B$45</f>
        <v>0</v>
      </c>
      <c r="AE19" s="24">
        <f>$AA$19*AE39*$B$45</f>
        <v>0</v>
      </c>
      <c r="AF19" s="24">
        <f>$AA$19*AF39*$B$45</f>
        <v>0</v>
      </c>
      <c r="AG19" s="9" t="s">
        <v>52</v>
      </c>
      <c r="AH19" s="12">
        <v>0.40813328912466834</v>
      </c>
      <c r="AI19" s="12">
        <v>0.28</v>
      </c>
      <c r="AJ19" s="24">
        <f>$I$19*AJ39*$B$45</f>
        <v>1956.5280000000002</v>
      </c>
      <c r="AK19" s="9" t="s">
        <v>52</v>
      </c>
      <c r="AL19" s="23">
        <v>0.40813328912466834</v>
      </c>
      <c r="AM19" s="12">
        <v>0.27</v>
      </c>
      <c r="AN19" s="24">
        <f>$AM$19*$B$45*AN39</f>
        <v>1736.9640000000002</v>
      </c>
      <c r="AO19" s="24">
        <f>$AM$19*$B$45*AO39</f>
        <v>1337.796</v>
      </c>
      <c r="AP19" s="24" t="e">
        <f>#REF!*AP39*$B$45</f>
        <v>#REF!</v>
      </c>
      <c r="AQ19" s="24" t="e">
        <f>#REF!*AQ39*$B$45</f>
        <v>#REF!</v>
      </c>
      <c r="AR19" s="24" t="e">
        <f>#REF!*AR39*$B$45</f>
        <v>#REF!</v>
      </c>
      <c r="AS19" s="24" t="e">
        <f>#REF!*AS39*$B$45</f>
        <v>#REF!</v>
      </c>
      <c r="AT19" s="25" t="s">
        <v>9</v>
      </c>
      <c r="AU19" s="23">
        <v>0.40813328912466834</v>
      </c>
      <c r="AV19" s="12">
        <v>0.28</v>
      </c>
      <c r="AW19" s="24">
        <f>$AV$19*$B$45*AW39</f>
        <v>0</v>
      </c>
      <c r="AX19" s="24">
        <f>$AM$19*$B$45*AX39</f>
        <v>936.036</v>
      </c>
      <c r="AY19" s="24">
        <f>$AM$19*$B$45*AY39</f>
        <v>2464.02</v>
      </c>
      <c r="AZ19" s="24">
        <f>$AM$19*$B$45*AZ39</f>
        <v>1161.8640000000003</v>
      </c>
      <c r="BA19" s="24" t="e">
        <f>#REF!*BA39*$B$45</f>
        <v>#REF!</v>
      </c>
      <c r="BB19" s="24" t="e">
        <f>#REF!*BB39*$B$45</f>
        <v>#REF!</v>
      </c>
      <c r="BC19" s="24" t="e">
        <f>#REF!*BC39*$B$45</f>
        <v>#REF!</v>
      </c>
      <c r="BD19" s="24" t="e">
        <f>#REF!*BD39*$B$45</f>
        <v>#REF!</v>
      </c>
      <c r="BE19" s="25" t="s">
        <v>9</v>
      </c>
      <c r="BF19" s="23">
        <v>0.40813328912466834</v>
      </c>
      <c r="BG19" s="12">
        <v>0.28</v>
      </c>
      <c r="BH19" s="24">
        <f>$AV$19*$B$45*BH39</f>
        <v>0</v>
      </c>
      <c r="BI19" s="24">
        <f>$AM$19*$B$45*BI39</f>
        <v>1126.548</v>
      </c>
      <c r="BJ19" s="9" t="s">
        <v>52</v>
      </c>
      <c r="BK19" s="23">
        <v>0.40813328912466834</v>
      </c>
      <c r="BL19" s="45">
        <v>0.28</v>
      </c>
      <c r="BM19" s="24">
        <f aca="true" t="shared" si="37" ref="BM19:CE19">$BL$19*$B$45*BM39</f>
        <v>1741.824</v>
      </c>
      <c r="BN19" s="24">
        <f t="shared" si="37"/>
        <v>1511.3280000000002</v>
      </c>
      <c r="BO19" s="24">
        <f t="shared" si="37"/>
        <v>2053.968</v>
      </c>
      <c r="BP19" s="24">
        <f t="shared" si="37"/>
        <v>2444.4</v>
      </c>
      <c r="BQ19" s="24">
        <f t="shared" si="37"/>
        <v>1789.5360000000003</v>
      </c>
      <c r="BR19" s="24">
        <f t="shared" si="37"/>
        <v>1747.2000000000003</v>
      </c>
      <c r="BS19" s="24">
        <f t="shared" si="37"/>
        <v>1420.2720000000002</v>
      </c>
      <c r="BT19" s="24">
        <f t="shared" si="37"/>
        <v>1581.5520000000001</v>
      </c>
      <c r="BU19" s="24">
        <f t="shared" si="37"/>
        <v>1354.0800000000002</v>
      </c>
      <c r="BV19" s="24">
        <f t="shared" si="37"/>
        <v>1815.7440000000001</v>
      </c>
      <c r="BW19" s="24">
        <f t="shared" si="37"/>
        <v>1976.0160000000003</v>
      </c>
      <c r="BX19" s="24">
        <f t="shared" si="37"/>
        <v>2472.6240000000003</v>
      </c>
      <c r="BY19" s="24">
        <f t="shared" si="37"/>
        <v>2378.88</v>
      </c>
      <c r="BZ19" s="24">
        <f t="shared" si="37"/>
        <v>1596.3360000000002</v>
      </c>
      <c r="CA19" s="24">
        <f t="shared" si="37"/>
        <v>796.9920000000001</v>
      </c>
      <c r="CB19" s="24">
        <f t="shared" si="37"/>
        <v>1404.144</v>
      </c>
      <c r="CC19" s="24">
        <f t="shared" si="37"/>
        <v>1359.1200000000001</v>
      </c>
      <c r="CD19" s="24">
        <f t="shared" si="37"/>
        <v>3336.8160000000003</v>
      </c>
      <c r="CE19" s="24">
        <f t="shared" si="37"/>
        <v>1666.8960000000002</v>
      </c>
      <c r="CF19" s="9" t="s">
        <v>52</v>
      </c>
      <c r="CG19" s="23">
        <v>0.40813328912466834</v>
      </c>
      <c r="CH19" s="45">
        <v>0.28</v>
      </c>
      <c r="CI19" s="24">
        <f aca="true" t="shared" si="38" ref="CI19:CU19">$BL$19*$B$45*CI39</f>
        <v>2512.2720000000004</v>
      </c>
      <c r="CJ19" s="24">
        <f t="shared" si="38"/>
        <v>2530.0800000000004</v>
      </c>
      <c r="CK19" s="24">
        <f t="shared" si="38"/>
        <v>1770.384</v>
      </c>
      <c r="CL19" s="24">
        <f t="shared" si="38"/>
        <v>2475.648</v>
      </c>
      <c r="CM19" s="24">
        <f t="shared" si="38"/>
        <v>1783.824</v>
      </c>
      <c r="CN19" s="24">
        <f t="shared" si="38"/>
        <v>1395.7440000000001</v>
      </c>
      <c r="CO19" s="24">
        <f t="shared" si="38"/>
        <v>1411.872</v>
      </c>
      <c r="CP19" s="24">
        <f t="shared" si="38"/>
        <v>1933.008</v>
      </c>
      <c r="CQ19" s="24">
        <f t="shared" si="38"/>
        <v>2036.4960000000003</v>
      </c>
      <c r="CR19" s="24">
        <f t="shared" si="38"/>
        <v>2387.952</v>
      </c>
      <c r="CS19" s="24">
        <f t="shared" si="38"/>
        <v>1808.688</v>
      </c>
      <c r="CT19" s="24">
        <f t="shared" si="38"/>
        <v>1377.6000000000001</v>
      </c>
      <c r="CU19" s="24">
        <f t="shared" si="38"/>
        <v>1961.568</v>
      </c>
      <c r="CV19" s="9" t="s">
        <v>52</v>
      </c>
      <c r="CW19" s="12">
        <v>0.27</v>
      </c>
      <c r="CX19" s="24">
        <f aca="true" t="shared" si="39" ref="CX19:DE19">$AM$19*$B$45*CX39</f>
        <v>1013.796</v>
      </c>
      <c r="CY19" s="24">
        <f t="shared" si="39"/>
        <v>903.96</v>
      </c>
      <c r="CZ19" s="24">
        <f t="shared" si="39"/>
        <v>1728.2160000000001</v>
      </c>
      <c r="DA19" s="24">
        <f t="shared" si="39"/>
        <v>1076.328</v>
      </c>
      <c r="DB19" s="24">
        <f t="shared" si="39"/>
        <v>1577.88</v>
      </c>
      <c r="DC19" s="24">
        <f t="shared" si="39"/>
        <v>1439.5320000000002</v>
      </c>
      <c r="DD19" s="24">
        <f t="shared" si="39"/>
        <v>1070.172</v>
      </c>
      <c r="DE19" s="24">
        <f t="shared" si="39"/>
        <v>363.204</v>
      </c>
    </row>
    <row r="20" spans="1:109" ht="43.5" customHeight="1">
      <c r="A20" s="60" t="s">
        <v>30</v>
      </c>
      <c r="B20" s="60"/>
      <c r="C20" s="60"/>
      <c r="D20" s="60"/>
      <c r="E20" s="60"/>
      <c r="F20" s="60"/>
      <c r="G20" s="13" t="s">
        <v>19</v>
      </c>
      <c r="H20" s="12">
        <v>12.083350464190978</v>
      </c>
      <c r="I20" s="12">
        <v>0.68</v>
      </c>
      <c r="J20" s="24">
        <f>$I$20*J39*$B$45</f>
        <v>5981.280000000001</v>
      </c>
      <c r="K20" s="24">
        <f aca="true" t="shared" si="40" ref="K20:X20">$I$20*K39*$B$45</f>
        <v>5632.848</v>
      </c>
      <c r="L20" s="24">
        <f>$I$20*L39*$B$45</f>
        <v>3373.344</v>
      </c>
      <c r="M20" s="24">
        <f>$I$20*M39*$B$45</f>
        <v>3231.3600000000006</v>
      </c>
      <c r="N20" s="24">
        <f t="shared" si="40"/>
        <v>0</v>
      </c>
      <c r="O20" s="24">
        <f t="shared" si="40"/>
        <v>0</v>
      </c>
      <c r="P20" s="24">
        <f t="shared" si="40"/>
        <v>0</v>
      </c>
      <c r="Q20" s="24">
        <f t="shared" si="40"/>
        <v>0</v>
      </c>
      <c r="R20" s="24">
        <f t="shared" si="40"/>
        <v>0</v>
      </c>
      <c r="S20" s="24">
        <f t="shared" si="40"/>
        <v>0</v>
      </c>
      <c r="T20" s="24">
        <f t="shared" si="40"/>
        <v>0</v>
      </c>
      <c r="U20" s="24">
        <f t="shared" si="40"/>
        <v>0</v>
      </c>
      <c r="V20" s="24">
        <f t="shared" si="40"/>
        <v>0</v>
      </c>
      <c r="W20" s="24">
        <f t="shared" si="40"/>
        <v>0</v>
      </c>
      <c r="X20" s="24">
        <f t="shared" si="40"/>
        <v>0</v>
      </c>
      <c r="Y20" s="27" t="s">
        <v>19</v>
      </c>
      <c r="Z20" s="23">
        <v>12.083350464190978</v>
      </c>
      <c r="AA20" s="45">
        <v>0.68</v>
      </c>
      <c r="AB20" s="24">
        <f>$AA$20*AB39*$B$45</f>
        <v>0</v>
      </c>
      <c r="AC20" s="24">
        <f>$AA$20*AC39*$B$45</f>
        <v>0</v>
      </c>
      <c r="AD20" s="24">
        <f>$AA$20*AD39*$B$45</f>
        <v>0</v>
      </c>
      <c r="AE20" s="24">
        <f>$AA$20*AE39*$B$45</f>
        <v>0</v>
      </c>
      <c r="AF20" s="24">
        <f>$AA$20*AF39*$B$45</f>
        <v>0</v>
      </c>
      <c r="AG20" s="13" t="s">
        <v>19</v>
      </c>
      <c r="AH20" s="12">
        <v>12.083350464190978</v>
      </c>
      <c r="AI20" s="12">
        <v>0.68</v>
      </c>
      <c r="AJ20" s="24">
        <f>$I$20*AJ39*$B$45</f>
        <v>4751.568</v>
      </c>
      <c r="AK20" s="13" t="s">
        <v>19</v>
      </c>
      <c r="AL20" s="23">
        <v>12.083350464190978</v>
      </c>
      <c r="AM20" s="12">
        <v>0.66</v>
      </c>
      <c r="AN20" s="24">
        <f>$AM$20*$B$45*AN39</f>
        <v>4245.912</v>
      </c>
      <c r="AO20" s="24">
        <f>$AM$20*$B$45*AO39</f>
        <v>3270.1679999999997</v>
      </c>
      <c r="AP20" s="24" t="e">
        <f>#REF!*AP39*$B$45</f>
        <v>#REF!</v>
      </c>
      <c r="AQ20" s="24" t="e">
        <f>#REF!*AQ39*$B$45</f>
        <v>#REF!</v>
      </c>
      <c r="AR20" s="24" t="e">
        <f>#REF!*AR39*$B$45</f>
        <v>#REF!</v>
      </c>
      <c r="AS20" s="24" t="e">
        <f>#REF!*AS39*$B$45</f>
        <v>#REF!</v>
      </c>
      <c r="AT20" s="27" t="s">
        <v>19</v>
      </c>
      <c r="AU20" s="23">
        <v>12.083350464190978</v>
      </c>
      <c r="AV20" s="12">
        <v>0.68</v>
      </c>
      <c r="AW20" s="24">
        <f>$AV$20*$B$45*AW39</f>
        <v>0</v>
      </c>
      <c r="AX20" s="24">
        <f>$AM$20*$B$45*AX39</f>
        <v>2288.0879999999997</v>
      </c>
      <c r="AY20" s="24">
        <f>$AM$20*$B$45*AY39</f>
        <v>6023.16</v>
      </c>
      <c r="AZ20" s="24">
        <f>$AM$20*$B$45*AZ39</f>
        <v>2840.112</v>
      </c>
      <c r="BA20" s="24" t="e">
        <f>#REF!*BA39*$B$45</f>
        <v>#REF!</v>
      </c>
      <c r="BB20" s="24" t="e">
        <f>#REF!*BB39*$B$45</f>
        <v>#REF!</v>
      </c>
      <c r="BC20" s="24" t="e">
        <f>#REF!*BC39*$B$45</f>
        <v>#REF!</v>
      </c>
      <c r="BD20" s="24" t="e">
        <f>#REF!*BD39*$B$45</f>
        <v>#REF!</v>
      </c>
      <c r="BE20" s="27" t="s">
        <v>19</v>
      </c>
      <c r="BF20" s="23">
        <v>12.083350464190978</v>
      </c>
      <c r="BG20" s="12">
        <v>0.68</v>
      </c>
      <c r="BH20" s="24">
        <f>$AV$20*$B$45*BH39</f>
        <v>0</v>
      </c>
      <c r="BI20" s="24">
        <f>$AM$20*$B$45*BI39</f>
        <v>2753.784</v>
      </c>
      <c r="BJ20" s="13" t="s">
        <v>19</v>
      </c>
      <c r="BK20" s="23">
        <v>12.083350464190978</v>
      </c>
      <c r="BL20" s="45">
        <v>0.68</v>
      </c>
      <c r="BM20" s="24">
        <f aca="true" t="shared" si="41" ref="BM20:CE20">$BL$20*$B$45*BM39</f>
        <v>4230.144</v>
      </c>
      <c r="BN20" s="24">
        <f t="shared" si="41"/>
        <v>3670.368</v>
      </c>
      <c r="BO20" s="24">
        <f t="shared" si="41"/>
        <v>4988.208</v>
      </c>
      <c r="BP20" s="24">
        <f t="shared" si="41"/>
        <v>5936.400000000001</v>
      </c>
      <c r="BQ20" s="24">
        <f t="shared" si="41"/>
        <v>4346.0160000000005</v>
      </c>
      <c r="BR20" s="24">
        <f t="shared" si="41"/>
        <v>4243.2</v>
      </c>
      <c r="BS20" s="24">
        <f t="shared" si="41"/>
        <v>3449.232</v>
      </c>
      <c r="BT20" s="24">
        <f t="shared" si="41"/>
        <v>3840.912</v>
      </c>
      <c r="BU20" s="24">
        <f t="shared" si="41"/>
        <v>3288.48</v>
      </c>
      <c r="BV20" s="24">
        <f t="shared" si="41"/>
        <v>4409.664</v>
      </c>
      <c r="BW20" s="24">
        <f t="shared" si="41"/>
        <v>4798.896000000001</v>
      </c>
      <c r="BX20" s="24">
        <f t="shared" si="41"/>
        <v>6004.9439999999995</v>
      </c>
      <c r="BY20" s="24">
        <f t="shared" si="41"/>
        <v>5777.28</v>
      </c>
      <c r="BZ20" s="24">
        <f t="shared" si="41"/>
        <v>3876.8160000000003</v>
      </c>
      <c r="CA20" s="24">
        <f t="shared" si="41"/>
        <v>1935.552</v>
      </c>
      <c r="CB20" s="24">
        <f t="shared" si="41"/>
        <v>3410.064</v>
      </c>
      <c r="CC20" s="24">
        <f t="shared" si="41"/>
        <v>3300.7200000000003</v>
      </c>
      <c r="CD20" s="24">
        <f t="shared" si="41"/>
        <v>8103.696</v>
      </c>
      <c r="CE20" s="24">
        <f t="shared" si="41"/>
        <v>4048.1760000000004</v>
      </c>
      <c r="CF20" s="13" t="s">
        <v>19</v>
      </c>
      <c r="CG20" s="23">
        <v>12.083350464190978</v>
      </c>
      <c r="CH20" s="45">
        <v>0.68</v>
      </c>
      <c r="CI20" s="24">
        <f aca="true" t="shared" si="42" ref="CI20:CU20">$BL$20*$B$45*CI39</f>
        <v>6101.232000000001</v>
      </c>
      <c r="CJ20" s="24">
        <f t="shared" si="42"/>
        <v>6144.4800000000005</v>
      </c>
      <c r="CK20" s="24">
        <f t="shared" si="42"/>
        <v>4299.504</v>
      </c>
      <c r="CL20" s="24">
        <f t="shared" si="42"/>
        <v>6012.288</v>
      </c>
      <c r="CM20" s="24">
        <f t="shared" si="42"/>
        <v>4332.144</v>
      </c>
      <c r="CN20" s="24">
        <f t="shared" si="42"/>
        <v>3389.6639999999998</v>
      </c>
      <c r="CO20" s="24">
        <f t="shared" si="42"/>
        <v>3428.832</v>
      </c>
      <c r="CP20" s="24">
        <f t="shared" si="42"/>
        <v>4694.447999999999</v>
      </c>
      <c r="CQ20" s="24">
        <f t="shared" si="42"/>
        <v>4945.776</v>
      </c>
      <c r="CR20" s="24">
        <f t="shared" si="42"/>
        <v>5799.312000000001</v>
      </c>
      <c r="CS20" s="24">
        <f t="shared" si="42"/>
        <v>4392.527999999999</v>
      </c>
      <c r="CT20" s="24">
        <f t="shared" si="42"/>
        <v>3345.6</v>
      </c>
      <c r="CU20" s="24">
        <f t="shared" si="42"/>
        <v>4763.808</v>
      </c>
      <c r="CV20" s="13" t="s">
        <v>19</v>
      </c>
      <c r="CW20" s="12">
        <v>0.66</v>
      </c>
      <c r="CX20" s="24">
        <f aca="true" t="shared" si="43" ref="CX20:DE20">$AM$20*$B$45*CX39</f>
        <v>2478.1679999999997</v>
      </c>
      <c r="CY20" s="24">
        <f t="shared" si="43"/>
        <v>2209.68</v>
      </c>
      <c r="CZ20" s="24">
        <f t="shared" si="43"/>
        <v>4224.527999999999</v>
      </c>
      <c r="DA20" s="24">
        <f t="shared" si="43"/>
        <v>2631.024</v>
      </c>
      <c r="DB20" s="24">
        <f t="shared" si="43"/>
        <v>3857.04</v>
      </c>
      <c r="DC20" s="24">
        <f t="shared" si="43"/>
        <v>3518.856</v>
      </c>
      <c r="DD20" s="24">
        <f t="shared" si="43"/>
        <v>2615.976</v>
      </c>
      <c r="DE20" s="24">
        <f t="shared" si="43"/>
        <v>887.832</v>
      </c>
    </row>
    <row r="21" spans="1:109" ht="12.75">
      <c r="A21" s="60" t="s">
        <v>31</v>
      </c>
      <c r="B21" s="60"/>
      <c r="C21" s="60"/>
      <c r="D21" s="60"/>
      <c r="E21" s="60"/>
      <c r="F21" s="60"/>
      <c r="G21" s="9" t="s">
        <v>53</v>
      </c>
      <c r="H21" s="12">
        <v>7.994505494505494</v>
      </c>
      <c r="I21" s="12">
        <v>0.23</v>
      </c>
      <c r="J21" s="24">
        <f>$I$21*J39*$B$45</f>
        <v>2023.08</v>
      </c>
      <c r="K21" s="24">
        <f aca="true" t="shared" si="44" ref="K21:X21">$I$21*K39*$B$45</f>
        <v>1905.228</v>
      </c>
      <c r="L21" s="24">
        <f>$I$21*L39*$B$45</f>
        <v>1140.984</v>
      </c>
      <c r="M21" s="24">
        <f>$I$21*M39*$B$45</f>
        <v>1092.96</v>
      </c>
      <c r="N21" s="24">
        <f t="shared" si="44"/>
        <v>0</v>
      </c>
      <c r="O21" s="24">
        <f t="shared" si="44"/>
        <v>0</v>
      </c>
      <c r="P21" s="24">
        <f t="shared" si="44"/>
        <v>0</v>
      </c>
      <c r="Q21" s="24">
        <f t="shared" si="44"/>
        <v>0</v>
      </c>
      <c r="R21" s="24">
        <f t="shared" si="44"/>
        <v>0</v>
      </c>
      <c r="S21" s="24">
        <f t="shared" si="44"/>
        <v>0</v>
      </c>
      <c r="T21" s="24">
        <f t="shared" si="44"/>
        <v>0</v>
      </c>
      <c r="U21" s="24">
        <f t="shared" si="44"/>
        <v>0</v>
      </c>
      <c r="V21" s="24">
        <f t="shared" si="44"/>
        <v>0</v>
      </c>
      <c r="W21" s="24">
        <f t="shared" si="44"/>
        <v>0</v>
      </c>
      <c r="X21" s="24">
        <f t="shared" si="44"/>
        <v>0</v>
      </c>
      <c r="Y21" s="25" t="s">
        <v>9</v>
      </c>
      <c r="Z21" s="23">
        <v>7.994505494505494</v>
      </c>
      <c r="AA21" s="45">
        <v>0.23</v>
      </c>
      <c r="AB21" s="24">
        <f>$AA$21*AB39*$B$45</f>
        <v>0</v>
      </c>
      <c r="AC21" s="24">
        <f>$AA$21*AC39*$B$45</f>
        <v>0</v>
      </c>
      <c r="AD21" s="24">
        <f>$AA$21*AD39*$B$45</f>
        <v>0</v>
      </c>
      <c r="AE21" s="24">
        <f>$AA$21*AE39*$B$45</f>
        <v>0</v>
      </c>
      <c r="AF21" s="24">
        <f>$AA$21*AF39*$B$45</f>
        <v>0</v>
      </c>
      <c r="AG21" s="9" t="s">
        <v>53</v>
      </c>
      <c r="AH21" s="12">
        <v>7.994505494505494</v>
      </c>
      <c r="AI21" s="12">
        <v>0.23</v>
      </c>
      <c r="AJ21" s="24">
        <f>$I$21*AJ39*$B$45</f>
        <v>1607.1480000000001</v>
      </c>
      <c r="AK21" s="9" t="s">
        <v>53</v>
      </c>
      <c r="AL21" s="23">
        <v>7.994505494505494</v>
      </c>
      <c r="AM21" s="12">
        <v>0.23</v>
      </c>
      <c r="AN21" s="24">
        <f>$AM$21*$B$45*AN39</f>
        <v>1479.6360000000002</v>
      </c>
      <c r="AO21" s="24">
        <f>$AM$21*$B$45*AO39</f>
        <v>1139.604</v>
      </c>
      <c r="AP21" s="24" t="e">
        <f>#REF!*AP39*$B$45</f>
        <v>#REF!</v>
      </c>
      <c r="AQ21" s="24" t="e">
        <f>#REF!*AQ39*$B$45</f>
        <v>#REF!</v>
      </c>
      <c r="AR21" s="24" t="e">
        <f>#REF!*AR39*$B$45</f>
        <v>#REF!</v>
      </c>
      <c r="AS21" s="24" t="e">
        <f>#REF!*AS39*$B$45</f>
        <v>#REF!</v>
      </c>
      <c r="AT21" s="25" t="s">
        <v>9</v>
      </c>
      <c r="AU21" s="23">
        <v>7.994505494505494</v>
      </c>
      <c r="AV21" s="12">
        <v>0.23</v>
      </c>
      <c r="AW21" s="24">
        <f>$AV$21*$B$45*AW39</f>
        <v>0</v>
      </c>
      <c r="AX21" s="24">
        <f>$AM$21*$B$45*AX39</f>
        <v>797.364</v>
      </c>
      <c r="AY21" s="24">
        <f>$AM$21*$B$45*AY39</f>
        <v>2098.98</v>
      </c>
      <c r="AZ21" s="24">
        <f>$AM$21*$B$45*AZ39</f>
        <v>989.7360000000001</v>
      </c>
      <c r="BA21" s="24" t="e">
        <f>#REF!*BA39*$B$45</f>
        <v>#REF!</v>
      </c>
      <c r="BB21" s="24" t="e">
        <f>#REF!*BB39*$B$45</f>
        <v>#REF!</v>
      </c>
      <c r="BC21" s="24" t="e">
        <f>#REF!*BC39*$B$45</f>
        <v>#REF!</v>
      </c>
      <c r="BD21" s="24" t="e">
        <f>#REF!*BD39*$B$45</f>
        <v>#REF!</v>
      </c>
      <c r="BE21" s="25" t="s">
        <v>9</v>
      </c>
      <c r="BF21" s="23">
        <v>7.994505494505494</v>
      </c>
      <c r="BG21" s="12">
        <v>0.23</v>
      </c>
      <c r="BH21" s="24">
        <f>$AV$21*$B$45*BH39</f>
        <v>0</v>
      </c>
      <c r="BI21" s="24">
        <f>$AM$21*$B$45*BI39</f>
        <v>959.652</v>
      </c>
      <c r="BJ21" s="9" t="s">
        <v>53</v>
      </c>
      <c r="BK21" s="23">
        <v>7.994505494505494</v>
      </c>
      <c r="BL21" s="45">
        <v>0.23</v>
      </c>
      <c r="BM21" s="24">
        <f aca="true" t="shared" si="45" ref="BM21:CE21">$BL$21*$B$45*BM39</f>
        <v>1430.784</v>
      </c>
      <c r="BN21" s="24">
        <f t="shared" si="45"/>
        <v>1241.448</v>
      </c>
      <c r="BO21" s="24">
        <f t="shared" si="45"/>
        <v>1687.188</v>
      </c>
      <c r="BP21" s="24">
        <f t="shared" si="45"/>
        <v>2007.9</v>
      </c>
      <c r="BQ21" s="24">
        <f t="shared" si="45"/>
        <v>1469.976</v>
      </c>
      <c r="BR21" s="24">
        <f t="shared" si="45"/>
        <v>1435.2</v>
      </c>
      <c r="BS21" s="24">
        <f t="shared" si="45"/>
        <v>1166.652</v>
      </c>
      <c r="BT21" s="24">
        <f t="shared" si="45"/>
        <v>1299.132</v>
      </c>
      <c r="BU21" s="24">
        <f t="shared" si="45"/>
        <v>1112.2800000000002</v>
      </c>
      <c r="BV21" s="24">
        <f t="shared" si="45"/>
        <v>1491.5040000000001</v>
      </c>
      <c r="BW21" s="24">
        <f t="shared" si="45"/>
        <v>1623.1560000000002</v>
      </c>
      <c r="BX21" s="24">
        <f t="shared" si="45"/>
        <v>2031.084</v>
      </c>
      <c r="BY21" s="24">
        <f t="shared" si="45"/>
        <v>1954.0800000000002</v>
      </c>
      <c r="BZ21" s="24">
        <f t="shared" si="45"/>
        <v>1311.276</v>
      </c>
      <c r="CA21" s="24">
        <f t="shared" si="45"/>
        <v>654.672</v>
      </c>
      <c r="CB21" s="24">
        <f t="shared" si="45"/>
        <v>1153.404</v>
      </c>
      <c r="CC21" s="24">
        <f t="shared" si="45"/>
        <v>1116.42</v>
      </c>
      <c r="CD21" s="24">
        <f t="shared" si="45"/>
        <v>2740.956</v>
      </c>
      <c r="CE21" s="24">
        <f t="shared" si="45"/>
        <v>1369.236</v>
      </c>
      <c r="CF21" s="9" t="s">
        <v>53</v>
      </c>
      <c r="CG21" s="23">
        <v>7.994505494505494</v>
      </c>
      <c r="CH21" s="45">
        <v>0.23</v>
      </c>
      <c r="CI21" s="24">
        <f aca="true" t="shared" si="46" ref="CI21:CU21">$BL$21*$B$45*CI39</f>
        <v>2063.6520000000005</v>
      </c>
      <c r="CJ21" s="24">
        <f t="shared" si="46"/>
        <v>2078.28</v>
      </c>
      <c r="CK21" s="24">
        <f t="shared" si="46"/>
        <v>1454.2440000000001</v>
      </c>
      <c r="CL21" s="24">
        <f t="shared" si="46"/>
        <v>2033.568</v>
      </c>
      <c r="CM21" s="24">
        <f t="shared" si="46"/>
        <v>1465.284</v>
      </c>
      <c r="CN21" s="24">
        <f t="shared" si="46"/>
        <v>1146.5040000000001</v>
      </c>
      <c r="CO21" s="24">
        <f t="shared" si="46"/>
        <v>1159.752</v>
      </c>
      <c r="CP21" s="24">
        <f t="shared" si="46"/>
        <v>1587.828</v>
      </c>
      <c r="CQ21" s="24">
        <f t="shared" si="46"/>
        <v>1672.8360000000002</v>
      </c>
      <c r="CR21" s="24">
        <f t="shared" si="46"/>
        <v>1961.5320000000004</v>
      </c>
      <c r="CS21" s="24">
        <f t="shared" si="46"/>
        <v>1485.708</v>
      </c>
      <c r="CT21" s="24">
        <f t="shared" si="46"/>
        <v>1131.6000000000001</v>
      </c>
      <c r="CU21" s="24">
        <f t="shared" si="46"/>
        <v>1611.288</v>
      </c>
      <c r="CV21" s="9" t="s">
        <v>53</v>
      </c>
      <c r="CW21" s="12">
        <v>0.23</v>
      </c>
      <c r="CX21" s="24">
        <f aca="true" t="shared" si="47" ref="CX21:DE21">$AM$21*$B$45*CX39</f>
        <v>863.604</v>
      </c>
      <c r="CY21" s="24">
        <f t="shared" si="47"/>
        <v>770.0400000000001</v>
      </c>
      <c r="CZ21" s="24">
        <f t="shared" si="47"/>
        <v>1472.184</v>
      </c>
      <c r="DA21" s="24">
        <f t="shared" si="47"/>
        <v>916.8720000000001</v>
      </c>
      <c r="DB21" s="24">
        <f t="shared" si="47"/>
        <v>1344.1200000000001</v>
      </c>
      <c r="DC21" s="24">
        <f t="shared" si="47"/>
        <v>1226.268</v>
      </c>
      <c r="DD21" s="24">
        <f t="shared" si="47"/>
        <v>911.6280000000002</v>
      </c>
      <c r="DE21" s="24">
        <f t="shared" si="47"/>
        <v>309.396</v>
      </c>
    </row>
    <row r="22" spans="1:109" ht="12.75">
      <c r="A22" s="60" t="s">
        <v>32</v>
      </c>
      <c r="B22" s="60"/>
      <c r="C22" s="60"/>
      <c r="D22" s="60"/>
      <c r="E22" s="60"/>
      <c r="F22" s="60"/>
      <c r="G22" s="9" t="s">
        <v>52</v>
      </c>
      <c r="H22" s="12">
        <v>7.994505494505494</v>
      </c>
      <c r="I22" s="12">
        <v>2.74</v>
      </c>
      <c r="J22" s="24">
        <f>$I$22*J39*$B$45</f>
        <v>24101.04</v>
      </c>
      <c r="K22" s="24">
        <f aca="true" t="shared" si="48" ref="K22:X22">$I$22*K39*$B$45</f>
        <v>22697.064</v>
      </c>
      <c r="L22" s="24">
        <f>$I$22*L39*$B$45</f>
        <v>13592.592</v>
      </c>
      <c r="M22" s="24">
        <f>$I$22*M39*$B$45</f>
        <v>13020.480000000003</v>
      </c>
      <c r="N22" s="24">
        <f t="shared" si="48"/>
        <v>0</v>
      </c>
      <c r="O22" s="24">
        <f t="shared" si="48"/>
        <v>0</v>
      </c>
      <c r="P22" s="24">
        <f t="shared" si="48"/>
        <v>0</v>
      </c>
      <c r="Q22" s="24">
        <f t="shared" si="48"/>
        <v>0</v>
      </c>
      <c r="R22" s="24">
        <f t="shared" si="48"/>
        <v>0</v>
      </c>
      <c r="S22" s="24">
        <f t="shared" si="48"/>
        <v>0</v>
      </c>
      <c r="T22" s="24">
        <f t="shared" si="48"/>
        <v>0</v>
      </c>
      <c r="U22" s="24">
        <f t="shared" si="48"/>
        <v>0</v>
      </c>
      <c r="V22" s="24">
        <f t="shared" si="48"/>
        <v>0</v>
      </c>
      <c r="W22" s="24">
        <f t="shared" si="48"/>
        <v>0</v>
      </c>
      <c r="X22" s="24">
        <f t="shared" si="48"/>
        <v>0</v>
      </c>
      <c r="Y22" s="25" t="s">
        <v>9</v>
      </c>
      <c r="Z22" s="23">
        <v>7.994505494505494</v>
      </c>
      <c r="AA22" s="45">
        <v>2.74</v>
      </c>
      <c r="AB22" s="24">
        <f>$AA$22*AB39*$B$45</f>
        <v>0</v>
      </c>
      <c r="AC22" s="24">
        <f>$AA$22*AC39*$B$45</f>
        <v>0</v>
      </c>
      <c r="AD22" s="24">
        <f>$AA$22*AD39*$B$45</f>
        <v>0</v>
      </c>
      <c r="AE22" s="24">
        <f>$AA$22*AE39*$B$45</f>
        <v>0</v>
      </c>
      <c r="AF22" s="24">
        <f>$AA$22*AF39*$B$45</f>
        <v>0</v>
      </c>
      <c r="AG22" s="9" t="s">
        <v>52</v>
      </c>
      <c r="AH22" s="12">
        <v>7.994505494505494</v>
      </c>
      <c r="AI22" s="12">
        <v>2.74</v>
      </c>
      <c r="AJ22" s="24">
        <f>$I$22*AJ39*$B$45</f>
        <v>19146.023999999998</v>
      </c>
      <c r="AK22" s="9" t="s">
        <v>61</v>
      </c>
      <c r="AL22" s="23">
        <v>7.994505494505494</v>
      </c>
      <c r="AM22" s="12">
        <v>2.97</v>
      </c>
      <c r="AN22" s="24">
        <f>$AM$22*$B$45*AN39</f>
        <v>19106.604</v>
      </c>
      <c r="AO22" s="24">
        <f>$AM$22*$B$45*AO39</f>
        <v>14715.756</v>
      </c>
      <c r="AP22" s="24" t="e">
        <f>#REF!*AP39*$B$45</f>
        <v>#REF!</v>
      </c>
      <c r="AQ22" s="24" t="e">
        <f>#REF!*AQ39*$B$45</f>
        <v>#REF!</v>
      </c>
      <c r="AR22" s="24" t="e">
        <f>#REF!*AR39*$B$45</f>
        <v>#REF!</v>
      </c>
      <c r="AS22" s="24" t="e">
        <f>#REF!*AS39*$B$45</f>
        <v>#REF!</v>
      </c>
      <c r="AT22" s="25" t="s">
        <v>9</v>
      </c>
      <c r="AU22" s="23">
        <v>7.994505494505494</v>
      </c>
      <c r="AV22" s="12">
        <v>2.74</v>
      </c>
      <c r="AW22" s="24">
        <f>$AV$22*$B$45*AW39</f>
        <v>0</v>
      </c>
      <c r="AX22" s="24">
        <f>$AM$22*$B$45*AX39</f>
        <v>10296.395999999999</v>
      </c>
      <c r="AY22" s="24">
        <f>$AM$22*$B$45*AY39</f>
        <v>27104.22</v>
      </c>
      <c r="AZ22" s="24">
        <f>$AM$22*$B$45*AZ39</f>
        <v>12780.504</v>
      </c>
      <c r="BA22" s="24" t="e">
        <f>#REF!*BA39*$B$45</f>
        <v>#REF!</v>
      </c>
      <c r="BB22" s="24" t="e">
        <f>#REF!*BB39*$B$45</f>
        <v>#REF!</v>
      </c>
      <c r="BC22" s="24" t="e">
        <f>#REF!*BC39*$B$45</f>
        <v>#REF!</v>
      </c>
      <c r="BD22" s="24" t="e">
        <f>#REF!*BD39*$B$45</f>
        <v>#REF!</v>
      </c>
      <c r="BE22" s="25" t="s">
        <v>9</v>
      </c>
      <c r="BF22" s="23">
        <v>7.994505494505494</v>
      </c>
      <c r="BG22" s="12">
        <v>2.74</v>
      </c>
      <c r="BH22" s="24">
        <f>$AV$22*$B$45*BH39</f>
        <v>0</v>
      </c>
      <c r="BI22" s="24">
        <f>$AM$22*$B$45*BI39</f>
        <v>12392.028</v>
      </c>
      <c r="BJ22" s="9" t="s">
        <v>62</v>
      </c>
      <c r="BK22" s="23">
        <v>7.994505494505494</v>
      </c>
      <c r="BL22" s="45">
        <v>2.74</v>
      </c>
      <c r="BM22" s="24">
        <f aca="true" t="shared" si="49" ref="BM22:CE22">$BL$22*$B$45*BM39</f>
        <v>17044.992000000002</v>
      </c>
      <c r="BN22" s="24">
        <f t="shared" si="49"/>
        <v>14789.424</v>
      </c>
      <c r="BO22" s="24">
        <f t="shared" si="49"/>
        <v>20099.544</v>
      </c>
      <c r="BP22" s="24">
        <f t="shared" si="49"/>
        <v>23920.2</v>
      </c>
      <c r="BQ22" s="24">
        <f t="shared" si="49"/>
        <v>17511.888000000003</v>
      </c>
      <c r="BR22" s="24">
        <f t="shared" si="49"/>
        <v>17097.600000000002</v>
      </c>
      <c r="BS22" s="24">
        <f t="shared" si="49"/>
        <v>13898.376</v>
      </c>
      <c r="BT22" s="24">
        <f t="shared" si="49"/>
        <v>15476.616</v>
      </c>
      <c r="BU22" s="24">
        <f t="shared" si="49"/>
        <v>13250.640000000001</v>
      </c>
      <c r="BV22" s="24">
        <f t="shared" si="49"/>
        <v>17768.352</v>
      </c>
      <c r="BW22" s="24">
        <f t="shared" si="49"/>
        <v>19336.728000000003</v>
      </c>
      <c r="BX22" s="24">
        <f t="shared" si="49"/>
        <v>24196.392</v>
      </c>
      <c r="BY22" s="24">
        <f t="shared" si="49"/>
        <v>23279.04</v>
      </c>
      <c r="BZ22" s="24">
        <f t="shared" si="49"/>
        <v>15621.288000000002</v>
      </c>
      <c r="CA22" s="24">
        <f t="shared" si="49"/>
        <v>7799.136</v>
      </c>
      <c r="CB22" s="24">
        <f t="shared" si="49"/>
        <v>13740.552</v>
      </c>
      <c r="CC22" s="24">
        <f t="shared" si="49"/>
        <v>13299.960000000001</v>
      </c>
      <c r="CD22" s="24">
        <f t="shared" si="49"/>
        <v>32653.128000000004</v>
      </c>
      <c r="CE22" s="24">
        <f t="shared" si="49"/>
        <v>16311.768000000002</v>
      </c>
      <c r="CF22" s="9" t="s">
        <v>62</v>
      </c>
      <c r="CG22" s="23">
        <v>7.994505494505494</v>
      </c>
      <c r="CH22" s="45">
        <v>2.74</v>
      </c>
      <c r="CI22" s="24">
        <f aca="true" t="shared" si="50" ref="CI22:CU22">$BL$22*$B$45*CI39</f>
        <v>24584.376000000004</v>
      </c>
      <c r="CJ22" s="24">
        <f t="shared" si="50"/>
        <v>24758.640000000003</v>
      </c>
      <c r="CK22" s="24">
        <f t="shared" si="50"/>
        <v>17324.472</v>
      </c>
      <c r="CL22" s="24">
        <f t="shared" si="50"/>
        <v>24225.984</v>
      </c>
      <c r="CM22" s="24">
        <f t="shared" si="50"/>
        <v>17455.992000000002</v>
      </c>
      <c r="CN22" s="24">
        <f t="shared" si="50"/>
        <v>13658.352</v>
      </c>
      <c r="CO22" s="24">
        <f t="shared" si="50"/>
        <v>13816.176000000001</v>
      </c>
      <c r="CP22" s="24">
        <f t="shared" si="50"/>
        <v>18915.864</v>
      </c>
      <c r="CQ22" s="24">
        <f t="shared" si="50"/>
        <v>19928.568000000003</v>
      </c>
      <c r="CR22" s="24">
        <f t="shared" si="50"/>
        <v>23367.816000000003</v>
      </c>
      <c r="CS22" s="24">
        <f t="shared" si="50"/>
        <v>17699.304</v>
      </c>
      <c r="CT22" s="24">
        <f t="shared" si="50"/>
        <v>13480.800000000001</v>
      </c>
      <c r="CU22" s="24">
        <f t="shared" si="50"/>
        <v>19195.344</v>
      </c>
      <c r="CV22" s="9" t="s">
        <v>61</v>
      </c>
      <c r="CW22" s="12">
        <v>2.97</v>
      </c>
      <c r="CX22" s="24">
        <f aca="true" t="shared" si="51" ref="CX22:DE22">$AM$22*$B$45*CX39</f>
        <v>11151.756</v>
      </c>
      <c r="CY22" s="24">
        <f t="shared" si="51"/>
        <v>9943.56</v>
      </c>
      <c r="CZ22" s="24">
        <f t="shared" si="51"/>
        <v>19010.376</v>
      </c>
      <c r="DA22" s="24">
        <f t="shared" si="51"/>
        <v>11839.608</v>
      </c>
      <c r="DB22" s="24">
        <f t="shared" si="51"/>
        <v>17356.68</v>
      </c>
      <c r="DC22" s="24">
        <f t="shared" si="51"/>
        <v>15834.852</v>
      </c>
      <c r="DD22" s="24">
        <f t="shared" si="51"/>
        <v>11771.892</v>
      </c>
      <c r="DE22" s="24">
        <f t="shared" si="51"/>
        <v>3995.2439999999997</v>
      </c>
    </row>
    <row r="23" spans="1:109" ht="12.75">
      <c r="A23" s="60" t="s">
        <v>33</v>
      </c>
      <c r="B23" s="60"/>
      <c r="C23" s="60"/>
      <c r="D23" s="60"/>
      <c r="E23" s="60"/>
      <c r="F23" s="60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 aca="true" t="shared" si="52" ref="K23:X23">$I$23*K39*$B$45</f>
        <v>0</v>
      </c>
      <c r="L23" s="24">
        <f>$I$23*L39*$B$45</f>
        <v>0</v>
      </c>
      <c r="M23" s="24">
        <f>$I$23*M39*$B$45</f>
        <v>0</v>
      </c>
      <c r="N23" s="24">
        <f t="shared" si="52"/>
        <v>0</v>
      </c>
      <c r="O23" s="24">
        <f t="shared" si="52"/>
        <v>0</v>
      </c>
      <c r="P23" s="24">
        <f t="shared" si="52"/>
        <v>0</v>
      </c>
      <c r="Q23" s="24">
        <f t="shared" si="52"/>
        <v>0</v>
      </c>
      <c r="R23" s="24">
        <f t="shared" si="52"/>
        <v>0</v>
      </c>
      <c r="S23" s="24">
        <f t="shared" si="52"/>
        <v>0</v>
      </c>
      <c r="T23" s="24">
        <f t="shared" si="52"/>
        <v>0</v>
      </c>
      <c r="U23" s="24">
        <f t="shared" si="52"/>
        <v>0</v>
      </c>
      <c r="V23" s="24">
        <f t="shared" si="52"/>
        <v>0</v>
      </c>
      <c r="W23" s="24">
        <f t="shared" si="52"/>
        <v>0</v>
      </c>
      <c r="X23" s="24">
        <f t="shared" si="52"/>
        <v>0</v>
      </c>
      <c r="Y23" s="25" t="s">
        <v>9</v>
      </c>
      <c r="Z23" s="23">
        <v>7.994505494505494</v>
      </c>
      <c r="AA23" s="45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9" t="s">
        <v>9</v>
      </c>
      <c r="AH23" s="12">
        <v>7.994505494505494</v>
      </c>
      <c r="AI23" s="12">
        <v>0</v>
      </c>
      <c r="AJ23" s="24">
        <f>$I$23*AJ39*$B$45</f>
        <v>0</v>
      </c>
      <c r="AK23" s="9" t="s">
        <v>62</v>
      </c>
      <c r="AL23" s="23">
        <v>7.994505494505494</v>
      </c>
      <c r="AM23" s="12">
        <v>3.31</v>
      </c>
      <c r="AN23" s="24">
        <f>$AM$23*$B$45*AN39</f>
        <v>21293.892</v>
      </c>
      <c r="AO23" s="24">
        <f>$AM$23*$B$45*AO39</f>
        <v>16400.388</v>
      </c>
      <c r="AP23" s="24" t="e">
        <f>#REF!*AP39*$B$45</f>
        <v>#REF!</v>
      </c>
      <c r="AQ23" s="24" t="e">
        <f>#REF!*AQ39*$B$45</f>
        <v>#REF!</v>
      </c>
      <c r="AR23" s="24" t="e">
        <f>#REF!*AR39*$B$45</f>
        <v>#REF!</v>
      </c>
      <c r="AS23" s="24" t="e">
        <f>#REF!*AS39*$B$45</f>
        <v>#REF!</v>
      </c>
      <c r="AT23" s="25" t="s">
        <v>9</v>
      </c>
      <c r="AU23" s="23">
        <v>7.994505494505494</v>
      </c>
      <c r="AV23" s="12">
        <v>0</v>
      </c>
      <c r="AW23" s="24">
        <f>$AV$23*$B$45*AW39</f>
        <v>0</v>
      </c>
      <c r="AX23" s="24">
        <f>$AM$23*$B$45*AX39</f>
        <v>11475.107999999998</v>
      </c>
      <c r="AY23" s="24">
        <f>$AM$23*$B$45*AY39</f>
        <v>30207.059999999998</v>
      </c>
      <c r="AZ23" s="24">
        <f>$AM$23*$B$45*AZ39</f>
        <v>14243.592</v>
      </c>
      <c r="BA23" s="24" t="e">
        <f>#REF!*BA39*$B$45</f>
        <v>#REF!</v>
      </c>
      <c r="BB23" s="24" t="e">
        <f>#REF!*BB39*$B$45</f>
        <v>#REF!</v>
      </c>
      <c r="BC23" s="24" t="e">
        <f>#REF!*BC39*$B$45</f>
        <v>#REF!</v>
      </c>
      <c r="BD23" s="24" t="e">
        <f>#REF!*BD39*$B$45</f>
        <v>#REF!</v>
      </c>
      <c r="BE23" s="25" t="s">
        <v>9</v>
      </c>
      <c r="BF23" s="23">
        <v>7.994505494505494</v>
      </c>
      <c r="BG23" s="12">
        <v>0</v>
      </c>
      <c r="BH23" s="24">
        <f>$AV$23*$B$45*BH39</f>
        <v>0</v>
      </c>
      <c r="BI23" s="24">
        <f>$AM$23*$B$45*BI39</f>
        <v>13810.643999999998</v>
      </c>
      <c r="BJ23" s="9" t="s">
        <v>9</v>
      </c>
      <c r="BK23" s="23">
        <v>7.994505494505494</v>
      </c>
      <c r="BL23" s="45">
        <v>0</v>
      </c>
      <c r="BM23" s="24">
        <f aca="true" t="shared" si="53" ref="BM23:CE23">$BL$23*$B$45*BM39</f>
        <v>0</v>
      </c>
      <c r="BN23" s="24">
        <f t="shared" si="53"/>
        <v>0</v>
      </c>
      <c r="BO23" s="24">
        <f t="shared" si="53"/>
        <v>0</v>
      </c>
      <c r="BP23" s="24">
        <f t="shared" si="53"/>
        <v>0</v>
      </c>
      <c r="BQ23" s="24">
        <f t="shared" si="53"/>
        <v>0</v>
      </c>
      <c r="BR23" s="24">
        <f t="shared" si="53"/>
        <v>0</v>
      </c>
      <c r="BS23" s="24">
        <f t="shared" si="53"/>
        <v>0</v>
      </c>
      <c r="BT23" s="24">
        <f t="shared" si="53"/>
        <v>0</v>
      </c>
      <c r="BU23" s="24">
        <f t="shared" si="53"/>
        <v>0</v>
      </c>
      <c r="BV23" s="24">
        <f t="shared" si="53"/>
        <v>0</v>
      </c>
      <c r="BW23" s="24">
        <f t="shared" si="53"/>
        <v>0</v>
      </c>
      <c r="BX23" s="24">
        <f t="shared" si="53"/>
        <v>0</v>
      </c>
      <c r="BY23" s="24">
        <f t="shared" si="53"/>
        <v>0</v>
      </c>
      <c r="BZ23" s="24">
        <f t="shared" si="53"/>
        <v>0</v>
      </c>
      <c r="CA23" s="24">
        <f t="shared" si="53"/>
        <v>0</v>
      </c>
      <c r="CB23" s="24">
        <f t="shared" si="53"/>
        <v>0</v>
      </c>
      <c r="CC23" s="24">
        <f t="shared" si="53"/>
        <v>0</v>
      </c>
      <c r="CD23" s="24">
        <f t="shared" si="53"/>
        <v>0</v>
      </c>
      <c r="CE23" s="24">
        <f t="shared" si="53"/>
        <v>0</v>
      </c>
      <c r="CF23" s="9" t="s">
        <v>9</v>
      </c>
      <c r="CG23" s="23">
        <v>7.994505494505494</v>
      </c>
      <c r="CH23" s="45">
        <v>0</v>
      </c>
      <c r="CI23" s="24">
        <f aca="true" t="shared" si="54" ref="CI23:CU23">$BL$23*$B$45*CI39</f>
        <v>0</v>
      </c>
      <c r="CJ23" s="24">
        <f t="shared" si="54"/>
        <v>0</v>
      </c>
      <c r="CK23" s="24">
        <f t="shared" si="54"/>
        <v>0</v>
      </c>
      <c r="CL23" s="24">
        <f t="shared" si="54"/>
        <v>0</v>
      </c>
      <c r="CM23" s="24">
        <f t="shared" si="54"/>
        <v>0</v>
      </c>
      <c r="CN23" s="24">
        <f t="shared" si="54"/>
        <v>0</v>
      </c>
      <c r="CO23" s="24">
        <f t="shared" si="54"/>
        <v>0</v>
      </c>
      <c r="CP23" s="24">
        <f t="shared" si="54"/>
        <v>0</v>
      </c>
      <c r="CQ23" s="24">
        <f t="shared" si="54"/>
        <v>0</v>
      </c>
      <c r="CR23" s="24">
        <f t="shared" si="54"/>
        <v>0</v>
      </c>
      <c r="CS23" s="24">
        <f t="shared" si="54"/>
        <v>0</v>
      </c>
      <c r="CT23" s="24">
        <f t="shared" si="54"/>
        <v>0</v>
      </c>
      <c r="CU23" s="24">
        <f t="shared" si="54"/>
        <v>0</v>
      </c>
      <c r="CV23" s="9" t="s">
        <v>62</v>
      </c>
      <c r="CW23" s="12">
        <v>3.31</v>
      </c>
      <c r="CX23" s="24">
        <f aca="true" t="shared" si="55" ref="CX23:DE23">$AM$23*$B$45*CX39</f>
        <v>12428.387999999999</v>
      </c>
      <c r="CY23" s="24">
        <f t="shared" si="55"/>
        <v>11081.88</v>
      </c>
      <c r="CZ23" s="24">
        <f t="shared" si="55"/>
        <v>21186.647999999997</v>
      </c>
      <c r="DA23" s="24">
        <f t="shared" si="55"/>
        <v>13194.983999999999</v>
      </c>
      <c r="DB23" s="24">
        <f t="shared" si="55"/>
        <v>19343.64</v>
      </c>
      <c r="DC23" s="24">
        <f t="shared" si="55"/>
        <v>17647.596</v>
      </c>
      <c r="DD23" s="24">
        <f t="shared" si="55"/>
        <v>13119.516</v>
      </c>
      <c r="DE23" s="24">
        <f t="shared" si="55"/>
        <v>4452.612</v>
      </c>
    </row>
    <row r="24" spans="1:109" ht="13.5" customHeight="1">
      <c r="A24" s="59" t="s">
        <v>20</v>
      </c>
      <c r="B24" s="59"/>
      <c r="C24" s="59"/>
      <c r="D24" s="59"/>
      <c r="E24" s="59"/>
      <c r="F24" s="59"/>
      <c r="G24" s="11"/>
      <c r="H24" s="6">
        <f aca="true" t="shared" si="56" ref="H24:R24">SUM(H25:H28)</f>
        <v>33.76989389920425</v>
      </c>
      <c r="I24" s="40">
        <f t="shared" si="56"/>
        <v>5.6</v>
      </c>
      <c r="J24" s="21">
        <f t="shared" si="56"/>
        <v>49257.6</v>
      </c>
      <c r="K24" s="21">
        <f t="shared" si="56"/>
        <v>46388.159999999996</v>
      </c>
      <c r="L24" s="21">
        <f t="shared" si="56"/>
        <v>27780.479999999996</v>
      </c>
      <c r="M24" s="21">
        <f t="shared" si="56"/>
        <v>26611.199999999997</v>
      </c>
      <c r="N24" s="21">
        <f t="shared" si="56"/>
        <v>0</v>
      </c>
      <c r="O24" s="21">
        <f t="shared" si="56"/>
        <v>0</v>
      </c>
      <c r="P24" s="21">
        <f t="shared" si="56"/>
        <v>0</v>
      </c>
      <c r="Q24" s="21">
        <f t="shared" si="56"/>
        <v>0</v>
      </c>
      <c r="R24" s="21">
        <f t="shared" si="56"/>
        <v>0</v>
      </c>
      <c r="S24" s="21">
        <f aca="true" t="shared" si="57" ref="S24:X24">SUM(S25:S28)</f>
        <v>0</v>
      </c>
      <c r="T24" s="21">
        <f t="shared" si="57"/>
        <v>0</v>
      </c>
      <c r="U24" s="21">
        <f t="shared" si="57"/>
        <v>0</v>
      </c>
      <c r="V24" s="21">
        <f t="shared" si="57"/>
        <v>0</v>
      </c>
      <c r="W24" s="21">
        <f t="shared" si="57"/>
        <v>0</v>
      </c>
      <c r="X24" s="21">
        <f t="shared" si="57"/>
        <v>0</v>
      </c>
      <c r="Y24" s="26"/>
      <c r="Z24" s="28">
        <f aca="true" t="shared" si="58" ref="Z24:AF24">SUM(Z25:Z28)</f>
        <v>33.76989389920425</v>
      </c>
      <c r="AA24" s="46">
        <f t="shared" si="58"/>
        <v>5.14</v>
      </c>
      <c r="AB24" s="21">
        <f t="shared" si="58"/>
        <v>0</v>
      </c>
      <c r="AC24" s="21">
        <f t="shared" si="58"/>
        <v>0</v>
      </c>
      <c r="AD24" s="21">
        <f t="shared" si="58"/>
        <v>0</v>
      </c>
      <c r="AE24" s="21">
        <f t="shared" si="58"/>
        <v>0</v>
      </c>
      <c r="AF24" s="21">
        <f t="shared" si="58"/>
        <v>0</v>
      </c>
      <c r="AG24" s="11"/>
      <c r="AH24" s="6">
        <f>SUM(AH25:AH28)</f>
        <v>33.76989389920425</v>
      </c>
      <c r="AI24" s="40">
        <f>SUM(AI25:AI28)</f>
        <v>5.6</v>
      </c>
      <c r="AJ24" s="21">
        <f>SUM(AJ25:AJ28)</f>
        <v>39130.56</v>
      </c>
      <c r="AK24" s="11"/>
      <c r="AL24" s="28">
        <f aca="true" t="shared" si="59" ref="AL24:AS24">SUM(AL25:AL28)</f>
        <v>33.76989389920425</v>
      </c>
      <c r="AM24" s="40">
        <f t="shared" si="59"/>
        <v>1.71</v>
      </c>
      <c r="AN24" s="31">
        <f t="shared" si="59"/>
        <v>11000.771999999999</v>
      </c>
      <c r="AO24" s="31">
        <f t="shared" si="59"/>
        <v>8472.707999999999</v>
      </c>
      <c r="AP24" s="21" t="e">
        <f t="shared" si="59"/>
        <v>#REF!</v>
      </c>
      <c r="AQ24" s="21" t="e">
        <f t="shared" si="59"/>
        <v>#REF!</v>
      </c>
      <c r="AR24" s="21" t="e">
        <f t="shared" si="59"/>
        <v>#REF!</v>
      </c>
      <c r="AS24" s="21" t="e">
        <f t="shared" si="59"/>
        <v>#REF!</v>
      </c>
      <c r="AT24" s="26"/>
      <c r="AU24" s="28">
        <f>SUM(AU25:AU28)</f>
        <v>33.76989389920425</v>
      </c>
      <c r="AV24" s="40">
        <f>SUM(AV25:AV28)</f>
        <v>5.6</v>
      </c>
      <c r="AW24" s="21">
        <f>SUM(AW25:AW28)</f>
        <v>0</v>
      </c>
      <c r="AX24" s="31">
        <f aca="true" t="shared" si="60" ref="AX24:BD24">SUM(AX25:AX28)</f>
        <v>5928.227999999999</v>
      </c>
      <c r="AY24" s="31">
        <f t="shared" si="60"/>
        <v>15605.46</v>
      </c>
      <c r="AZ24" s="31">
        <f t="shared" si="60"/>
        <v>7358.472</v>
      </c>
      <c r="BA24" s="21" t="e">
        <f t="shared" si="60"/>
        <v>#REF!</v>
      </c>
      <c r="BB24" s="21" t="e">
        <f t="shared" si="60"/>
        <v>#REF!</v>
      </c>
      <c r="BC24" s="21" t="e">
        <f t="shared" si="60"/>
        <v>#REF!</v>
      </c>
      <c r="BD24" s="21" t="e">
        <f t="shared" si="60"/>
        <v>#REF!</v>
      </c>
      <c r="BE24" s="26"/>
      <c r="BF24" s="28">
        <f>SUM(BF25:BF28)</f>
        <v>33.76989389920425</v>
      </c>
      <c r="BG24" s="40">
        <f>SUM(BG25:BG28)</f>
        <v>5.6</v>
      </c>
      <c r="BH24" s="21">
        <f>SUM(BH25:BH28)</f>
        <v>0</v>
      </c>
      <c r="BI24" s="31">
        <f>SUM(BI25:BI28)</f>
        <v>7134.803999999999</v>
      </c>
      <c r="BJ24" s="11"/>
      <c r="BK24" s="28">
        <f>SUM(BK25:BK28)</f>
        <v>33.76989389920425</v>
      </c>
      <c r="BL24" s="46">
        <f>SUM(BL25:BL28)</f>
        <v>5.14</v>
      </c>
      <c r="BM24" s="21">
        <f aca="true" t="shared" si="61" ref="BM24:BT24">SUM(BM25:BM28)</f>
        <v>31974.912</v>
      </c>
      <c r="BN24" s="21">
        <f t="shared" si="61"/>
        <v>27743.664</v>
      </c>
      <c r="BO24" s="21">
        <f t="shared" si="61"/>
        <v>37704.984</v>
      </c>
      <c r="BP24" s="21">
        <f t="shared" si="61"/>
        <v>44872.2</v>
      </c>
      <c r="BQ24" s="21">
        <f t="shared" si="61"/>
        <v>32850.768000000004</v>
      </c>
      <c r="BR24" s="21">
        <f t="shared" si="61"/>
        <v>32073.6</v>
      </c>
      <c r="BS24" s="21">
        <f t="shared" si="61"/>
        <v>26072.136</v>
      </c>
      <c r="BT24" s="21">
        <f t="shared" si="61"/>
        <v>29032.775999999998</v>
      </c>
      <c r="BU24" s="21">
        <f aca="true" t="shared" si="62" ref="BU24:CB24">SUM(BU25:BU28)</f>
        <v>24857.04</v>
      </c>
      <c r="BV24" s="21">
        <f t="shared" si="62"/>
        <v>33331.871999999996</v>
      </c>
      <c r="BW24" s="21">
        <f t="shared" si="62"/>
        <v>36274.008</v>
      </c>
      <c r="BX24" s="21">
        <f t="shared" si="62"/>
        <v>45390.312</v>
      </c>
      <c r="BY24" s="21">
        <f t="shared" si="62"/>
        <v>43669.44</v>
      </c>
      <c r="BZ24" s="21">
        <f t="shared" si="62"/>
        <v>29304.168</v>
      </c>
      <c r="CA24" s="21">
        <f t="shared" si="62"/>
        <v>14630.496</v>
      </c>
      <c r="CB24" s="21">
        <f t="shared" si="62"/>
        <v>25776.072</v>
      </c>
      <c r="CC24" s="21">
        <f>SUM(CC25:CC28)</f>
        <v>24949.56</v>
      </c>
      <c r="CD24" s="21">
        <f>SUM(CD25:CD28)</f>
        <v>61254.408</v>
      </c>
      <c r="CE24" s="21">
        <f>SUM(CE25:CE28)</f>
        <v>30599.448</v>
      </c>
      <c r="CF24" s="11"/>
      <c r="CG24" s="28">
        <f>SUM(CG25:CG28)</f>
        <v>33.76989389920425</v>
      </c>
      <c r="CH24" s="46">
        <f>SUM(CH25:CH28)</f>
        <v>5.14</v>
      </c>
      <c r="CI24" s="21">
        <f aca="true" t="shared" si="63" ref="CI24:CU24">SUM(CI25:CI28)</f>
        <v>46118.136</v>
      </c>
      <c r="CJ24" s="21">
        <f t="shared" si="63"/>
        <v>46445.04</v>
      </c>
      <c r="CK24" s="21">
        <f t="shared" si="63"/>
        <v>32499.192</v>
      </c>
      <c r="CL24" s="21">
        <f t="shared" si="63"/>
        <v>45445.824</v>
      </c>
      <c r="CM24" s="21">
        <f t="shared" si="63"/>
        <v>32745.912</v>
      </c>
      <c r="CN24" s="21">
        <f t="shared" si="63"/>
        <v>25621.872</v>
      </c>
      <c r="CO24" s="21">
        <f t="shared" si="63"/>
        <v>25917.935999999998</v>
      </c>
      <c r="CP24" s="21">
        <f t="shared" si="63"/>
        <v>35484.504</v>
      </c>
      <c r="CQ24" s="21">
        <f t="shared" si="63"/>
        <v>37384.24800000001</v>
      </c>
      <c r="CR24" s="21">
        <f t="shared" si="63"/>
        <v>43835.976</v>
      </c>
      <c r="CS24" s="21">
        <f t="shared" si="63"/>
        <v>33202.344</v>
      </c>
      <c r="CT24" s="21">
        <f t="shared" si="63"/>
        <v>25288.8</v>
      </c>
      <c r="CU24" s="21">
        <f t="shared" si="63"/>
        <v>36008.784</v>
      </c>
      <c r="CV24" s="11"/>
      <c r="CW24" s="40">
        <f aca="true" t="shared" si="64" ref="CW24:DE24">SUM(CW25:CW28)</f>
        <v>1.71</v>
      </c>
      <c r="CX24" s="31">
        <f t="shared" si="64"/>
        <v>6420.708</v>
      </c>
      <c r="CY24" s="31">
        <f t="shared" si="64"/>
        <v>5725.08</v>
      </c>
      <c r="CZ24" s="31">
        <f t="shared" si="64"/>
        <v>10945.367999999999</v>
      </c>
      <c r="DA24" s="31">
        <f t="shared" si="64"/>
        <v>6816.744</v>
      </c>
      <c r="DB24" s="31">
        <f t="shared" si="64"/>
        <v>9993.24</v>
      </c>
      <c r="DC24" s="31">
        <f t="shared" si="64"/>
        <v>9117.036</v>
      </c>
      <c r="DD24" s="31">
        <f t="shared" si="64"/>
        <v>6777.755999999999</v>
      </c>
      <c r="DE24" s="31">
        <f t="shared" si="64"/>
        <v>2300.292</v>
      </c>
    </row>
    <row r="25" spans="1:109" ht="12.75">
      <c r="A25" s="60" t="s">
        <v>34</v>
      </c>
      <c r="B25" s="60"/>
      <c r="C25" s="60"/>
      <c r="D25" s="60"/>
      <c r="E25" s="60"/>
      <c r="F25" s="60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 aca="true" t="shared" si="65" ref="K25:X25">$I$25*K39*$B$45</f>
        <v>0</v>
      </c>
      <c r="L25" s="24">
        <f>$I$25*L39*$B$45</f>
        <v>0</v>
      </c>
      <c r="M25" s="24">
        <f>$I$25*M39*$B$45</f>
        <v>0</v>
      </c>
      <c r="N25" s="24">
        <f t="shared" si="65"/>
        <v>0</v>
      </c>
      <c r="O25" s="24">
        <f t="shared" si="65"/>
        <v>0</v>
      </c>
      <c r="P25" s="24">
        <f t="shared" si="65"/>
        <v>0</v>
      </c>
      <c r="Q25" s="24">
        <f t="shared" si="65"/>
        <v>0</v>
      </c>
      <c r="R25" s="24">
        <f t="shared" si="65"/>
        <v>0</v>
      </c>
      <c r="S25" s="24">
        <f t="shared" si="65"/>
        <v>0</v>
      </c>
      <c r="T25" s="24">
        <f t="shared" si="65"/>
        <v>0</v>
      </c>
      <c r="U25" s="24">
        <f t="shared" si="65"/>
        <v>0</v>
      </c>
      <c r="V25" s="24">
        <f t="shared" si="65"/>
        <v>0</v>
      </c>
      <c r="W25" s="24">
        <f t="shared" si="65"/>
        <v>0</v>
      </c>
      <c r="X25" s="24">
        <f t="shared" si="65"/>
        <v>0</v>
      </c>
      <c r="Y25" s="25" t="s">
        <v>21</v>
      </c>
      <c r="Z25" s="23">
        <v>0.3445907540735127</v>
      </c>
      <c r="AA25" s="45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9" t="s">
        <v>21</v>
      </c>
      <c r="AH25" s="10">
        <v>0.3445907540735127</v>
      </c>
      <c r="AI25" s="12">
        <v>0</v>
      </c>
      <c r="AJ25" s="24">
        <f>$I$25*AJ39*$B$45</f>
        <v>0</v>
      </c>
      <c r="AK25" s="9" t="s">
        <v>21</v>
      </c>
      <c r="AL25" s="23">
        <v>0.3445907540735127</v>
      </c>
      <c r="AM25" s="12">
        <v>0</v>
      </c>
      <c r="AN25" s="24">
        <f>$AM$25*$B$45*AN39</f>
        <v>0</v>
      </c>
      <c r="AO25" s="24">
        <f>$AM$25*$B$45*AO39</f>
        <v>0</v>
      </c>
      <c r="AP25" s="24" t="e">
        <f>#REF!*AP39*$B$45</f>
        <v>#REF!</v>
      </c>
      <c r="AQ25" s="24" t="e">
        <f>#REF!*AQ39*$B$45</f>
        <v>#REF!</v>
      </c>
      <c r="AR25" s="24" t="e">
        <f>#REF!*AR39*$B$45</f>
        <v>#REF!</v>
      </c>
      <c r="AS25" s="24" t="e">
        <f>#REF!*AS39*$B$45</f>
        <v>#REF!</v>
      </c>
      <c r="AT25" s="25" t="s">
        <v>21</v>
      </c>
      <c r="AU25" s="23">
        <v>0.3445907540735127</v>
      </c>
      <c r="AV25" s="12">
        <v>0</v>
      </c>
      <c r="AW25" s="24">
        <f>$AV$25*$B$45*AW39</f>
        <v>0</v>
      </c>
      <c r="AX25" s="24">
        <f>$AM$25*$B$45*AX39</f>
        <v>0</v>
      </c>
      <c r="AY25" s="24">
        <f>$AM$25*$B$45*AY39</f>
        <v>0</v>
      </c>
      <c r="AZ25" s="24">
        <f>$AM$25*$B$45*AZ39</f>
        <v>0</v>
      </c>
      <c r="BA25" s="24" t="e">
        <f>#REF!*BA39*$B$45</f>
        <v>#REF!</v>
      </c>
      <c r="BB25" s="24" t="e">
        <f>#REF!*BB39*$B$45</f>
        <v>#REF!</v>
      </c>
      <c r="BC25" s="24" t="e">
        <f>#REF!*BC39*$B$45</f>
        <v>#REF!</v>
      </c>
      <c r="BD25" s="24" t="e">
        <f>#REF!*BD39*$B$45</f>
        <v>#REF!</v>
      </c>
      <c r="BE25" s="25" t="s">
        <v>21</v>
      </c>
      <c r="BF25" s="23">
        <v>0.3445907540735127</v>
      </c>
      <c r="BG25" s="12">
        <v>0</v>
      </c>
      <c r="BH25" s="24">
        <f>$AV$25*$B$45*BH39</f>
        <v>0</v>
      </c>
      <c r="BI25" s="24">
        <f>$AM$25*$B$45*BI39</f>
        <v>0</v>
      </c>
      <c r="BJ25" s="9" t="s">
        <v>21</v>
      </c>
      <c r="BK25" s="23">
        <v>0.3445907540735127</v>
      </c>
      <c r="BL25" s="45">
        <v>0</v>
      </c>
      <c r="BM25" s="24">
        <f aca="true" t="shared" si="66" ref="BM25:CE25">$BL$25*$B$45*BM39</f>
        <v>0</v>
      </c>
      <c r="BN25" s="24">
        <f t="shared" si="66"/>
        <v>0</v>
      </c>
      <c r="BO25" s="24">
        <f t="shared" si="66"/>
        <v>0</v>
      </c>
      <c r="BP25" s="24">
        <f t="shared" si="66"/>
        <v>0</v>
      </c>
      <c r="BQ25" s="24">
        <f t="shared" si="66"/>
        <v>0</v>
      </c>
      <c r="BR25" s="24">
        <f t="shared" si="66"/>
        <v>0</v>
      </c>
      <c r="BS25" s="24">
        <f t="shared" si="66"/>
        <v>0</v>
      </c>
      <c r="BT25" s="24">
        <f t="shared" si="66"/>
        <v>0</v>
      </c>
      <c r="BU25" s="24">
        <f t="shared" si="66"/>
        <v>0</v>
      </c>
      <c r="BV25" s="24">
        <f t="shared" si="66"/>
        <v>0</v>
      </c>
      <c r="BW25" s="24">
        <f t="shared" si="66"/>
        <v>0</v>
      </c>
      <c r="BX25" s="24">
        <f t="shared" si="66"/>
        <v>0</v>
      </c>
      <c r="BY25" s="24">
        <f t="shared" si="66"/>
        <v>0</v>
      </c>
      <c r="BZ25" s="24">
        <f t="shared" si="66"/>
        <v>0</v>
      </c>
      <c r="CA25" s="24">
        <f t="shared" si="66"/>
        <v>0</v>
      </c>
      <c r="CB25" s="24">
        <f t="shared" si="66"/>
        <v>0</v>
      </c>
      <c r="CC25" s="24">
        <f t="shared" si="66"/>
        <v>0</v>
      </c>
      <c r="CD25" s="24">
        <f t="shared" si="66"/>
        <v>0</v>
      </c>
      <c r="CE25" s="24">
        <f t="shared" si="66"/>
        <v>0</v>
      </c>
      <c r="CF25" s="9" t="s">
        <v>21</v>
      </c>
      <c r="CG25" s="23">
        <v>0.3445907540735127</v>
      </c>
      <c r="CH25" s="45">
        <v>0</v>
      </c>
      <c r="CI25" s="24">
        <f aca="true" t="shared" si="67" ref="CI25:CU25">$BL$25*$B$45*CI39</f>
        <v>0</v>
      </c>
      <c r="CJ25" s="24">
        <f t="shared" si="67"/>
        <v>0</v>
      </c>
      <c r="CK25" s="24">
        <f t="shared" si="67"/>
        <v>0</v>
      </c>
      <c r="CL25" s="24">
        <f t="shared" si="67"/>
        <v>0</v>
      </c>
      <c r="CM25" s="24">
        <f t="shared" si="67"/>
        <v>0</v>
      </c>
      <c r="CN25" s="24">
        <f t="shared" si="67"/>
        <v>0</v>
      </c>
      <c r="CO25" s="24">
        <f t="shared" si="67"/>
        <v>0</v>
      </c>
      <c r="CP25" s="24">
        <f t="shared" si="67"/>
        <v>0</v>
      </c>
      <c r="CQ25" s="24">
        <f t="shared" si="67"/>
        <v>0</v>
      </c>
      <c r="CR25" s="24">
        <f t="shared" si="67"/>
        <v>0</v>
      </c>
      <c r="CS25" s="24">
        <f t="shared" si="67"/>
        <v>0</v>
      </c>
      <c r="CT25" s="24">
        <f t="shared" si="67"/>
        <v>0</v>
      </c>
      <c r="CU25" s="24">
        <f t="shared" si="67"/>
        <v>0</v>
      </c>
      <c r="CV25" s="9" t="s">
        <v>21</v>
      </c>
      <c r="CW25" s="12">
        <v>0</v>
      </c>
      <c r="CX25" s="24">
        <f aca="true" t="shared" si="68" ref="CX25:DE25">$AM$25*$B$45*CX39</f>
        <v>0</v>
      </c>
      <c r="CY25" s="24">
        <f t="shared" si="68"/>
        <v>0</v>
      </c>
      <c r="CZ25" s="24">
        <f t="shared" si="68"/>
        <v>0</v>
      </c>
      <c r="DA25" s="24">
        <f t="shared" si="68"/>
        <v>0</v>
      </c>
      <c r="DB25" s="24">
        <f t="shared" si="68"/>
        <v>0</v>
      </c>
      <c r="DC25" s="24">
        <f t="shared" si="68"/>
        <v>0</v>
      </c>
      <c r="DD25" s="24">
        <f t="shared" si="68"/>
        <v>0</v>
      </c>
      <c r="DE25" s="24">
        <f t="shared" si="68"/>
        <v>0</v>
      </c>
    </row>
    <row r="26" spans="1:109" ht="37.5" customHeight="1">
      <c r="A26" s="65" t="s">
        <v>35</v>
      </c>
      <c r="B26" s="65"/>
      <c r="C26" s="65"/>
      <c r="D26" s="65"/>
      <c r="E26" s="65"/>
      <c r="F26" s="65"/>
      <c r="G26" s="9" t="s">
        <v>54</v>
      </c>
      <c r="H26" s="10">
        <v>7.580996589617279</v>
      </c>
      <c r="I26" s="12">
        <v>0.35</v>
      </c>
      <c r="J26" s="24">
        <f>$I$26*J39*$B$45</f>
        <v>3078.6000000000004</v>
      </c>
      <c r="K26" s="24">
        <f aca="true" t="shared" si="69" ref="K26:X26">$I$26*K39*$B$45</f>
        <v>2899.2599999999993</v>
      </c>
      <c r="L26" s="24">
        <f>$I$26*L39*$B$45</f>
        <v>1736.2799999999997</v>
      </c>
      <c r="M26" s="24">
        <f>$I$26*M39*$B$45</f>
        <v>1663.1999999999998</v>
      </c>
      <c r="N26" s="24">
        <f t="shared" si="69"/>
        <v>0</v>
      </c>
      <c r="O26" s="24">
        <f t="shared" si="69"/>
        <v>0</v>
      </c>
      <c r="P26" s="24">
        <f t="shared" si="69"/>
        <v>0</v>
      </c>
      <c r="Q26" s="24">
        <f t="shared" si="69"/>
        <v>0</v>
      </c>
      <c r="R26" s="24">
        <f t="shared" si="69"/>
        <v>0</v>
      </c>
      <c r="S26" s="24">
        <f t="shared" si="69"/>
        <v>0</v>
      </c>
      <c r="T26" s="24">
        <f t="shared" si="69"/>
        <v>0</v>
      </c>
      <c r="U26" s="24">
        <f t="shared" si="69"/>
        <v>0</v>
      </c>
      <c r="V26" s="24">
        <f t="shared" si="69"/>
        <v>0</v>
      </c>
      <c r="W26" s="24">
        <f t="shared" si="69"/>
        <v>0</v>
      </c>
      <c r="X26" s="24">
        <f t="shared" si="69"/>
        <v>0</v>
      </c>
      <c r="Y26" s="25" t="s">
        <v>21</v>
      </c>
      <c r="Z26" s="23">
        <v>7.580996589617279</v>
      </c>
      <c r="AA26" s="12">
        <v>0.35</v>
      </c>
      <c r="AB26" s="24">
        <f>$AA$26*AB39*$B$45</f>
        <v>0</v>
      </c>
      <c r="AC26" s="24">
        <f>$AA$26*AC39*$B$45</f>
        <v>0</v>
      </c>
      <c r="AD26" s="24">
        <f>$AA$26*AD39*$B$45</f>
        <v>0</v>
      </c>
      <c r="AE26" s="24">
        <f>$AA$26*AE39*$B$45</f>
        <v>0</v>
      </c>
      <c r="AF26" s="24">
        <f>$AA$26*AF39*$B$45</f>
        <v>0</v>
      </c>
      <c r="AG26" s="9" t="s">
        <v>54</v>
      </c>
      <c r="AH26" s="10">
        <v>7.580996589617279</v>
      </c>
      <c r="AI26" s="12">
        <v>0.35</v>
      </c>
      <c r="AJ26" s="24">
        <f>$I$26*AJ39*$B$45</f>
        <v>2445.66</v>
      </c>
      <c r="AK26" s="9" t="s">
        <v>54</v>
      </c>
      <c r="AL26" s="23">
        <v>7.580996589617279</v>
      </c>
      <c r="AM26" s="12">
        <v>0.11</v>
      </c>
      <c r="AN26" s="24">
        <f>$AM$26*$B$45*AN39</f>
        <v>707.652</v>
      </c>
      <c r="AO26" s="24">
        <f>$AM$26*$B$45*AO39</f>
        <v>545.028</v>
      </c>
      <c r="AP26" s="24" t="e">
        <f>#REF!*AP39*$B$45</f>
        <v>#REF!</v>
      </c>
      <c r="AQ26" s="24" t="e">
        <f>#REF!*AQ39*$B$45</f>
        <v>#REF!</v>
      </c>
      <c r="AR26" s="24" t="e">
        <f>#REF!*AR39*$B$45</f>
        <v>#REF!</v>
      </c>
      <c r="AS26" s="24" t="e">
        <f>#REF!*AS39*$B$45</f>
        <v>#REF!</v>
      </c>
      <c r="AT26" s="25" t="s">
        <v>21</v>
      </c>
      <c r="AU26" s="23">
        <v>7.580996589617279</v>
      </c>
      <c r="AV26" s="12">
        <v>0.35</v>
      </c>
      <c r="AW26" s="24">
        <f>$AV$26*$B$45*AW39</f>
        <v>0</v>
      </c>
      <c r="AX26" s="24">
        <f>$AM$26*$B$45*AX39</f>
        <v>381.348</v>
      </c>
      <c r="AY26" s="24">
        <f>$AM$26*$B$45*AY39</f>
        <v>1003.86</v>
      </c>
      <c r="AZ26" s="24">
        <f>$AM$26*$B$45*AZ39</f>
        <v>473.35200000000003</v>
      </c>
      <c r="BA26" s="24" t="e">
        <f>#REF!*BA39*$B$45</f>
        <v>#REF!</v>
      </c>
      <c r="BB26" s="24" t="e">
        <f>#REF!*BB39*$B$45</f>
        <v>#REF!</v>
      </c>
      <c r="BC26" s="24" t="e">
        <f>#REF!*BC39*$B$45</f>
        <v>#REF!</v>
      </c>
      <c r="BD26" s="24" t="e">
        <f>#REF!*BD39*$B$45</f>
        <v>#REF!</v>
      </c>
      <c r="BE26" s="25" t="s">
        <v>21</v>
      </c>
      <c r="BF26" s="23">
        <v>7.580996589617279</v>
      </c>
      <c r="BG26" s="12">
        <v>0.35</v>
      </c>
      <c r="BH26" s="24">
        <f>$AV$26*$B$45*BH39</f>
        <v>0</v>
      </c>
      <c r="BI26" s="24">
        <f>$AM$26*$B$45*BI39</f>
        <v>458.964</v>
      </c>
      <c r="BJ26" s="9" t="s">
        <v>54</v>
      </c>
      <c r="BK26" s="23">
        <v>7.580996589617279</v>
      </c>
      <c r="BL26" s="12">
        <v>0.35</v>
      </c>
      <c r="BM26" s="24">
        <f aca="true" t="shared" si="70" ref="BM26:CE26">$BL$26*$B$45*BM39</f>
        <v>2177.2799999999997</v>
      </c>
      <c r="BN26" s="24">
        <f t="shared" si="70"/>
        <v>1889.1599999999996</v>
      </c>
      <c r="BO26" s="24">
        <f t="shared" si="70"/>
        <v>2567.4599999999996</v>
      </c>
      <c r="BP26" s="24">
        <f t="shared" si="70"/>
        <v>3055.4999999999995</v>
      </c>
      <c r="BQ26" s="24">
        <f t="shared" si="70"/>
        <v>2236.9199999999996</v>
      </c>
      <c r="BR26" s="24">
        <f t="shared" si="70"/>
        <v>2183.9999999999995</v>
      </c>
      <c r="BS26" s="24">
        <f t="shared" si="70"/>
        <v>1775.3399999999997</v>
      </c>
      <c r="BT26" s="24">
        <f t="shared" si="70"/>
        <v>1976.9399999999996</v>
      </c>
      <c r="BU26" s="24">
        <f t="shared" si="70"/>
        <v>1692.5999999999997</v>
      </c>
      <c r="BV26" s="24">
        <f t="shared" si="70"/>
        <v>2269.6799999999994</v>
      </c>
      <c r="BW26" s="24">
        <f t="shared" si="70"/>
        <v>2470.0199999999995</v>
      </c>
      <c r="BX26" s="24">
        <f t="shared" si="70"/>
        <v>3090.7799999999993</v>
      </c>
      <c r="BY26" s="24">
        <f t="shared" si="70"/>
        <v>2973.5999999999995</v>
      </c>
      <c r="BZ26" s="24">
        <f t="shared" si="70"/>
        <v>1995.4199999999998</v>
      </c>
      <c r="CA26" s="24">
        <f t="shared" si="70"/>
        <v>996.2399999999998</v>
      </c>
      <c r="CB26" s="24">
        <f t="shared" si="70"/>
        <v>1755.1799999999996</v>
      </c>
      <c r="CC26" s="24">
        <f t="shared" si="70"/>
        <v>1698.8999999999996</v>
      </c>
      <c r="CD26" s="24">
        <f t="shared" si="70"/>
        <v>4171.0199999999995</v>
      </c>
      <c r="CE26" s="24">
        <f t="shared" si="70"/>
        <v>2083.62</v>
      </c>
      <c r="CF26" s="9" t="s">
        <v>54</v>
      </c>
      <c r="CG26" s="23">
        <v>7.580996589617279</v>
      </c>
      <c r="CH26" s="12">
        <v>0.35</v>
      </c>
      <c r="CI26" s="24">
        <f aca="true" t="shared" si="71" ref="CI26:CU26">$BL$26*$B$45*CI39</f>
        <v>3140.3399999999997</v>
      </c>
      <c r="CJ26" s="24">
        <f t="shared" si="71"/>
        <v>3162.5999999999995</v>
      </c>
      <c r="CK26" s="24">
        <f t="shared" si="71"/>
        <v>2212.9799999999996</v>
      </c>
      <c r="CL26" s="24">
        <f t="shared" si="71"/>
        <v>3094.5599999999995</v>
      </c>
      <c r="CM26" s="24">
        <f t="shared" si="71"/>
        <v>2229.7799999999997</v>
      </c>
      <c r="CN26" s="24">
        <f t="shared" si="71"/>
        <v>1744.6799999999996</v>
      </c>
      <c r="CO26" s="24">
        <f t="shared" si="71"/>
        <v>1764.8399999999997</v>
      </c>
      <c r="CP26" s="24">
        <f t="shared" si="71"/>
        <v>2416.2599999999993</v>
      </c>
      <c r="CQ26" s="24">
        <f t="shared" si="71"/>
        <v>2545.62</v>
      </c>
      <c r="CR26" s="24">
        <f t="shared" si="71"/>
        <v>2984.9399999999996</v>
      </c>
      <c r="CS26" s="24">
        <f t="shared" si="71"/>
        <v>2260.859999999999</v>
      </c>
      <c r="CT26" s="24">
        <f t="shared" si="71"/>
        <v>1721.9999999999998</v>
      </c>
      <c r="CU26" s="24">
        <f t="shared" si="71"/>
        <v>2451.9599999999996</v>
      </c>
      <c r="CV26" s="9" t="s">
        <v>54</v>
      </c>
      <c r="CW26" s="12">
        <v>0.11</v>
      </c>
      <c r="CX26" s="24">
        <f aca="true" t="shared" si="72" ref="CX26:DE26">$AM$26*$B$45*CX39</f>
        <v>413.02799999999996</v>
      </c>
      <c r="CY26" s="24">
        <f t="shared" si="72"/>
        <v>368.28000000000003</v>
      </c>
      <c r="CZ26" s="24">
        <f t="shared" si="72"/>
        <v>704.088</v>
      </c>
      <c r="DA26" s="24">
        <f t="shared" si="72"/>
        <v>438.504</v>
      </c>
      <c r="DB26" s="24">
        <f t="shared" si="72"/>
        <v>642.84</v>
      </c>
      <c r="DC26" s="24">
        <f t="shared" si="72"/>
        <v>586.476</v>
      </c>
      <c r="DD26" s="24">
        <f t="shared" si="72"/>
        <v>435.99600000000004</v>
      </c>
      <c r="DE26" s="24">
        <f t="shared" si="72"/>
        <v>147.972</v>
      </c>
    </row>
    <row r="27" spans="1:109" ht="45" customHeight="1">
      <c r="A27" s="65" t="s">
        <v>36</v>
      </c>
      <c r="B27" s="65"/>
      <c r="C27" s="65"/>
      <c r="D27" s="65"/>
      <c r="E27" s="65"/>
      <c r="F27" s="65"/>
      <c r="G27" s="13" t="s">
        <v>22</v>
      </c>
      <c r="H27" s="14">
        <v>2.067544524441076</v>
      </c>
      <c r="I27" s="12">
        <v>0.04</v>
      </c>
      <c r="J27" s="24">
        <f>$I$27*J39*$B$45</f>
        <v>351.84000000000003</v>
      </c>
      <c r="K27" s="24">
        <f aca="true" t="shared" si="73" ref="K27:X27">$I$27*K39*$B$45</f>
        <v>331.344</v>
      </c>
      <c r="L27" s="24">
        <f>$I$27*L39*$B$45</f>
        <v>198.43199999999996</v>
      </c>
      <c r="M27" s="24">
        <f>$I$27*M39*$B$45</f>
        <v>190.07999999999998</v>
      </c>
      <c r="N27" s="24">
        <f t="shared" si="73"/>
        <v>0</v>
      </c>
      <c r="O27" s="24">
        <f t="shared" si="73"/>
        <v>0</v>
      </c>
      <c r="P27" s="24">
        <f t="shared" si="73"/>
        <v>0</v>
      </c>
      <c r="Q27" s="24">
        <f t="shared" si="73"/>
        <v>0</v>
      </c>
      <c r="R27" s="24">
        <f t="shared" si="73"/>
        <v>0</v>
      </c>
      <c r="S27" s="24">
        <f t="shared" si="73"/>
        <v>0</v>
      </c>
      <c r="T27" s="24">
        <f t="shared" si="73"/>
        <v>0</v>
      </c>
      <c r="U27" s="24">
        <f t="shared" si="73"/>
        <v>0</v>
      </c>
      <c r="V27" s="24">
        <f t="shared" si="73"/>
        <v>0</v>
      </c>
      <c r="W27" s="24">
        <f t="shared" si="73"/>
        <v>0</v>
      </c>
      <c r="X27" s="24">
        <f t="shared" si="73"/>
        <v>0</v>
      </c>
      <c r="Y27" s="27" t="s">
        <v>22</v>
      </c>
      <c r="Z27" s="29">
        <v>2.067544524441076</v>
      </c>
      <c r="AA27" s="45">
        <v>0.04</v>
      </c>
      <c r="AB27" s="24">
        <f>$AA$27*AB39*$B$45</f>
        <v>0</v>
      </c>
      <c r="AC27" s="24">
        <f>$AA$27*AC39*$B$45</f>
        <v>0</v>
      </c>
      <c r="AD27" s="24">
        <f>$AA$27*AD39*$B$45</f>
        <v>0</v>
      </c>
      <c r="AE27" s="24">
        <f>$AA$27*AE39*$B$45</f>
        <v>0</v>
      </c>
      <c r="AF27" s="24">
        <f>$AA$27*AF39*$B$45</f>
        <v>0</v>
      </c>
      <c r="AG27" s="13" t="s">
        <v>22</v>
      </c>
      <c r="AH27" s="14">
        <v>2.067544524441076</v>
      </c>
      <c r="AI27" s="12">
        <v>0.04</v>
      </c>
      <c r="AJ27" s="24">
        <f>$I$27*AJ39*$B$45</f>
        <v>279.50399999999996</v>
      </c>
      <c r="AK27" s="13" t="s">
        <v>22</v>
      </c>
      <c r="AL27" s="29">
        <v>2.067544524441076</v>
      </c>
      <c r="AM27" s="12">
        <v>0.04</v>
      </c>
      <c r="AN27" s="24">
        <f>$AM$27*$B$45*AN39</f>
        <v>257.328</v>
      </c>
      <c r="AO27" s="24">
        <f>$AM$27*$B$45*AO39</f>
        <v>198.19199999999998</v>
      </c>
      <c r="AP27" s="24" t="e">
        <f>#REF!*AP39*$B$45</f>
        <v>#REF!</v>
      </c>
      <c r="AQ27" s="24" t="e">
        <f>#REF!*AQ39*$B$45</f>
        <v>#REF!</v>
      </c>
      <c r="AR27" s="24" t="e">
        <f>#REF!*AR39*$B$45</f>
        <v>#REF!</v>
      </c>
      <c r="AS27" s="24" t="e">
        <f>#REF!*AS39*$B$45</f>
        <v>#REF!</v>
      </c>
      <c r="AT27" s="27" t="s">
        <v>22</v>
      </c>
      <c r="AU27" s="29">
        <v>2.067544524441076</v>
      </c>
      <c r="AV27" s="12">
        <v>0.04</v>
      </c>
      <c r="AW27" s="24">
        <f>$AV$27*$B$45*AW39</f>
        <v>0</v>
      </c>
      <c r="AX27" s="24">
        <f>$AM$27*$B$45*AX39</f>
        <v>138.672</v>
      </c>
      <c r="AY27" s="24">
        <f>$AM$27*$B$45*AY39</f>
        <v>365.03999999999996</v>
      </c>
      <c r="AZ27" s="24">
        <f>$AM$27*$B$45*AZ39</f>
        <v>172.12800000000001</v>
      </c>
      <c r="BA27" s="24" t="e">
        <f>#REF!*BA39*$B$45</f>
        <v>#REF!</v>
      </c>
      <c r="BB27" s="24" t="e">
        <f>#REF!*BB39*$B$45</f>
        <v>#REF!</v>
      </c>
      <c r="BC27" s="24" t="e">
        <f>#REF!*BC39*$B$45</f>
        <v>#REF!</v>
      </c>
      <c r="BD27" s="24" t="e">
        <f>#REF!*BD39*$B$45</f>
        <v>#REF!</v>
      </c>
      <c r="BE27" s="27" t="s">
        <v>22</v>
      </c>
      <c r="BF27" s="29">
        <v>2.067544524441076</v>
      </c>
      <c r="BG27" s="12">
        <v>0.04</v>
      </c>
      <c r="BH27" s="24">
        <f>$AV$27*$B$45*BH39</f>
        <v>0</v>
      </c>
      <c r="BI27" s="24">
        <f>$AM$27*$B$45*BI39</f>
        <v>166.896</v>
      </c>
      <c r="BJ27" s="13" t="s">
        <v>22</v>
      </c>
      <c r="BK27" s="29">
        <v>2.067544524441076</v>
      </c>
      <c r="BL27" s="45">
        <v>0.04</v>
      </c>
      <c r="BM27" s="24">
        <f aca="true" t="shared" si="74" ref="BM27:CE27">$BL$27*$B$45*BM39</f>
        <v>248.832</v>
      </c>
      <c r="BN27" s="24">
        <f t="shared" si="74"/>
        <v>215.904</v>
      </c>
      <c r="BO27" s="24">
        <f t="shared" si="74"/>
        <v>293.424</v>
      </c>
      <c r="BP27" s="24">
        <f t="shared" si="74"/>
        <v>349.2</v>
      </c>
      <c r="BQ27" s="24">
        <f t="shared" si="74"/>
        <v>255.648</v>
      </c>
      <c r="BR27" s="24">
        <f t="shared" si="74"/>
        <v>249.6</v>
      </c>
      <c r="BS27" s="24">
        <f t="shared" si="74"/>
        <v>202.896</v>
      </c>
      <c r="BT27" s="24">
        <f t="shared" si="74"/>
        <v>225.93599999999998</v>
      </c>
      <c r="BU27" s="24">
        <f t="shared" si="74"/>
        <v>193.44</v>
      </c>
      <c r="BV27" s="24">
        <f t="shared" si="74"/>
        <v>259.392</v>
      </c>
      <c r="BW27" s="24">
        <f t="shared" si="74"/>
        <v>282.288</v>
      </c>
      <c r="BX27" s="24">
        <f t="shared" si="74"/>
        <v>353.23199999999997</v>
      </c>
      <c r="BY27" s="24">
        <f t="shared" si="74"/>
        <v>339.84</v>
      </c>
      <c r="BZ27" s="24">
        <f t="shared" si="74"/>
        <v>228.048</v>
      </c>
      <c r="CA27" s="24">
        <f t="shared" si="74"/>
        <v>113.856</v>
      </c>
      <c r="CB27" s="24">
        <f t="shared" si="74"/>
        <v>200.59199999999998</v>
      </c>
      <c r="CC27" s="24">
        <f t="shared" si="74"/>
        <v>194.16</v>
      </c>
      <c r="CD27" s="24">
        <f t="shared" si="74"/>
        <v>476.688</v>
      </c>
      <c r="CE27" s="24">
        <f t="shared" si="74"/>
        <v>238.12800000000001</v>
      </c>
      <c r="CF27" s="13" t="s">
        <v>22</v>
      </c>
      <c r="CG27" s="29">
        <v>2.067544524441076</v>
      </c>
      <c r="CH27" s="45">
        <v>0.04</v>
      </c>
      <c r="CI27" s="24">
        <f aca="true" t="shared" si="75" ref="CI27:CU27">$BL$27*$B$45*CI39</f>
        <v>358.896</v>
      </c>
      <c r="CJ27" s="24">
        <f t="shared" si="75"/>
        <v>361.44</v>
      </c>
      <c r="CK27" s="24">
        <f t="shared" si="75"/>
        <v>252.91199999999998</v>
      </c>
      <c r="CL27" s="24">
        <f t="shared" si="75"/>
        <v>353.664</v>
      </c>
      <c r="CM27" s="24">
        <f t="shared" si="75"/>
        <v>254.832</v>
      </c>
      <c r="CN27" s="24">
        <f t="shared" si="75"/>
        <v>199.392</v>
      </c>
      <c r="CO27" s="24">
        <f t="shared" si="75"/>
        <v>201.696</v>
      </c>
      <c r="CP27" s="24">
        <f t="shared" si="75"/>
        <v>276.14399999999995</v>
      </c>
      <c r="CQ27" s="24">
        <f t="shared" si="75"/>
        <v>290.928</v>
      </c>
      <c r="CR27" s="24">
        <f t="shared" si="75"/>
        <v>341.136</v>
      </c>
      <c r="CS27" s="24">
        <f t="shared" si="75"/>
        <v>258.38399999999996</v>
      </c>
      <c r="CT27" s="24">
        <f t="shared" si="75"/>
        <v>196.79999999999998</v>
      </c>
      <c r="CU27" s="24">
        <f t="shared" si="75"/>
        <v>280.224</v>
      </c>
      <c r="CV27" s="13" t="s">
        <v>22</v>
      </c>
      <c r="CW27" s="12">
        <v>0.04</v>
      </c>
      <c r="CX27" s="24">
        <f aca="true" t="shared" si="76" ref="CX27:DE27">$AM$27*$B$45*CX39</f>
        <v>150.19199999999998</v>
      </c>
      <c r="CY27" s="24">
        <f t="shared" si="76"/>
        <v>133.92</v>
      </c>
      <c r="CZ27" s="24">
        <f t="shared" si="76"/>
        <v>256.032</v>
      </c>
      <c r="DA27" s="24">
        <f t="shared" si="76"/>
        <v>159.456</v>
      </c>
      <c r="DB27" s="24">
        <f t="shared" si="76"/>
        <v>233.76</v>
      </c>
      <c r="DC27" s="24">
        <f t="shared" si="76"/>
        <v>213.264</v>
      </c>
      <c r="DD27" s="24">
        <f t="shared" si="76"/>
        <v>158.544</v>
      </c>
      <c r="DE27" s="24">
        <f t="shared" si="76"/>
        <v>53.80799999999999</v>
      </c>
    </row>
    <row r="28" spans="1:109" ht="68.25" customHeight="1">
      <c r="A28" s="65" t="s">
        <v>37</v>
      </c>
      <c r="B28" s="65"/>
      <c r="C28" s="65"/>
      <c r="D28" s="65"/>
      <c r="E28" s="65"/>
      <c r="F28" s="65"/>
      <c r="G28" s="9" t="s">
        <v>54</v>
      </c>
      <c r="H28" s="10">
        <v>23.776762031072376</v>
      </c>
      <c r="I28" s="12">
        <v>5.21</v>
      </c>
      <c r="J28" s="24">
        <f>$I$28*J39*$B$45</f>
        <v>45827.159999999996</v>
      </c>
      <c r="K28" s="24">
        <f aca="true" t="shared" si="77" ref="K28:X28">$I$28*K39*$B$45</f>
        <v>43157.556</v>
      </c>
      <c r="L28" s="24">
        <f>$I$28*L39*$B$45</f>
        <v>25845.767999999996</v>
      </c>
      <c r="M28" s="24">
        <f>$I$28*M39*$B$45</f>
        <v>24757.92</v>
      </c>
      <c r="N28" s="24">
        <f t="shared" si="77"/>
        <v>0</v>
      </c>
      <c r="O28" s="24">
        <f t="shared" si="77"/>
        <v>0</v>
      </c>
      <c r="P28" s="24">
        <f t="shared" si="77"/>
        <v>0</v>
      </c>
      <c r="Q28" s="24">
        <f t="shared" si="77"/>
        <v>0</v>
      </c>
      <c r="R28" s="24">
        <f t="shared" si="77"/>
        <v>0</v>
      </c>
      <c r="S28" s="24">
        <f t="shared" si="77"/>
        <v>0</v>
      </c>
      <c r="T28" s="24">
        <f t="shared" si="77"/>
        <v>0</v>
      </c>
      <c r="U28" s="24">
        <f t="shared" si="77"/>
        <v>0</v>
      </c>
      <c r="V28" s="24">
        <f t="shared" si="77"/>
        <v>0</v>
      </c>
      <c r="W28" s="24">
        <f t="shared" si="77"/>
        <v>0</v>
      </c>
      <c r="X28" s="24">
        <f t="shared" si="77"/>
        <v>0</v>
      </c>
      <c r="Y28" s="25" t="s">
        <v>21</v>
      </c>
      <c r="Z28" s="23">
        <v>23.776762031072376</v>
      </c>
      <c r="AA28" s="45">
        <v>4.75</v>
      </c>
      <c r="AB28" s="24">
        <f>$AA$28*AB39*$B$45</f>
        <v>0</v>
      </c>
      <c r="AC28" s="24">
        <f>$AA$28*AC39*$B$45</f>
        <v>0</v>
      </c>
      <c r="AD28" s="24">
        <f>$AA$28*AD39*$B$45</f>
        <v>0</v>
      </c>
      <c r="AE28" s="24">
        <f>$AA$28*AE39*$B$45</f>
        <v>0</v>
      </c>
      <c r="AF28" s="24">
        <f>$AA$28*AF39*$B$45</f>
        <v>0</v>
      </c>
      <c r="AG28" s="9" t="s">
        <v>54</v>
      </c>
      <c r="AH28" s="10">
        <v>23.776762031072376</v>
      </c>
      <c r="AI28" s="12">
        <v>5.21</v>
      </c>
      <c r="AJ28" s="24">
        <f>$I$28*AJ39*$B$45</f>
        <v>36405.396</v>
      </c>
      <c r="AK28" s="9" t="s">
        <v>54</v>
      </c>
      <c r="AL28" s="23">
        <v>23.776762031072376</v>
      </c>
      <c r="AM28" s="12">
        <v>1.56</v>
      </c>
      <c r="AN28" s="24">
        <f>$AM$28*$B$45*AN39</f>
        <v>10035.792</v>
      </c>
      <c r="AO28" s="24">
        <f>$AM$28*$B$45*AO39</f>
        <v>7729.487999999999</v>
      </c>
      <c r="AP28" s="24" t="e">
        <f>#REF!*AP39*$B$45</f>
        <v>#REF!</v>
      </c>
      <c r="AQ28" s="24" t="e">
        <f>#REF!*AQ39*$B$45</f>
        <v>#REF!</v>
      </c>
      <c r="AR28" s="24" t="e">
        <f>#REF!*AR39*$B$45</f>
        <v>#REF!</v>
      </c>
      <c r="AS28" s="24" t="e">
        <f>#REF!*AS39*$B$45</f>
        <v>#REF!</v>
      </c>
      <c r="AT28" s="25" t="s">
        <v>21</v>
      </c>
      <c r="AU28" s="23">
        <v>23.776762031072376</v>
      </c>
      <c r="AV28" s="12">
        <v>5.21</v>
      </c>
      <c r="AW28" s="24">
        <f>$AV$28*$B$45*AW39</f>
        <v>0</v>
      </c>
      <c r="AX28" s="24">
        <f>$AM$28*$B$45*AX39</f>
        <v>5408.208</v>
      </c>
      <c r="AY28" s="24">
        <f>$AM$28*$B$45*AY39</f>
        <v>14236.56</v>
      </c>
      <c r="AZ28" s="24">
        <f>$AM$28*$B$45*AZ39</f>
        <v>6712.992</v>
      </c>
      <c r="BA28" s="24" t="e">
        <f>#REF!*BA39*$B$45</f>
        <v>#REF!</v>
      </c>
      <c r="BB28" s="24" t="e">
        <f>#REF!*BB39*$B$45</f>
        <v>#REF!</v>
      </c>
      <c r="BC28" s="24" t="e">
        <f>#REF!*BC39*$B$45</f>
        <v>#REF!</v>
      </c>
      <c r="BD28" s="24" t="e">
        <f>#REF!*BD39*$B$45</f>
        <v>#REF!</v>
      </c>
      <c r="BE28" s="25" t="s">
        <v>21</v>
      </c>
      <c r="BF28" s="23">
        <v>23.776762031072376</v>
      </c>
      <c r="BG28" s="12">
        <v>5.21</v>
      </c>
      <c r="BH28" s="24">
        <f>$AV$28*$B$45*BH39</f>
        <v>0</v>
      </c>
      <c r="BI28" s="24">
        <f>$AM$28*$B$45*BI39</f>
        <v>6508.9439999999995</v>
      </c>
      <c r="BJ28" s="9" t="s">
        <v>54</v>
      </c>
      <c r="BK28" s="23">
        <v>23.776762031072376</v>
      </c>
      <c r="BL28" s="45">
        <v>4.75</v>
      </c>
      <c r="BM28" s="24">
        <f aca="true" t="shared" si="78" ref="BM28:CE28">$BL$28*$B$45*BM39</f>
        <v>29548.8</v>
      </c>
      <c r="BN28" s="24">
        <f t="shared" si="78"/>
        <v>25638.600000000002</v>
      </c>
      <c r="BO28" s="24">
        <f t="shared" si="78"/>
        <v>34844.1</v>
      </c>
      <c r="BP28" s="24">
        <f t="shared" si="78"/>
        <v>41467.5</v>
      </c>
      <c r="BQ28" s="24">
        <f t="shared" si="78"/>
        <v>30358.2</v>
      </c>
      <c r="BR28" s="24">
        <f t="shared" si="78"/>
        <v>29640</v>
      </c>
      <c r="BS28" s="24">
        <f t="shared" si="78"/>
        <v>24093.899999999998</v>
      </c>
      <c r="BT28" s="24">
        <f t="shared" si="78"/>
        <v>26829.899999999998</v>
      </c>
      <c r="BU28" s="24">
        <f t="shared" si="78"/>
        <v>22971</v>
      </c>
      <c r="BV28" s="24">
        <f t="shared" si="78"/>
        <v>30802.8</v>
      </c>
      <c r="BW28" s="24">
        <f t="shared" si="78"/>
        <v>33521.700000000004</v>
      </c>
      <c r="BX28" s="24">
        <f t="shared" si="78"/>
        <v>41946.299999999996</v>
      </c>
      <c r="BY28" s="24">
        <f t="shared" si="78"/>
        <v>40356</v>
      </c>
      <c r="BZ28" s="24">
        <f t="shared" si="78"/>
        <v>27080.7</v>
      </c>
      <c r="CA28" s="24">
        <f t="shared" si="78"/>
        <v>13520.4</v>
      </c>
      <c r="CB28" s="24">
        <f t="shared" si="78"/>
        <v>23820.3</v>
      </c>
      <c r="CC28" s="24">
        <f t="shared" si="78"/>
        <v>23056.5</v>
      </c>
      <c r="CD28" s="24">
        <f t="shared" si="78"/>
        <v>56606.700000000004</v>
      </c>
      <c r="CE28" s="24">
        <f t="shared" si="78"/>
        <v>28277.7</v>
      </c>
      <c r="CF28" s="9" t="s">
        <v>54</v>
      </c>
      <c r="CG28" s="23">
        <v>23.776762031072376</v>
      </c>
      <c r="CH28" s="45">
        <v>4.75</v>
      </c>
      <c r="CI28" s="24">
        <f aca="true" t="shared" si="79" ref="CI28:CU28">$BL$28*$B$45*CI39</f>
        <v>42618.9</v>
      </c>
      <c r="CJ28" s="24">
        <f t="shared" si="79"/>
        <v>42921</v>
      </c>
      <c r="CK28" s="24">
        <f t="shared" si="79"/>
        <v>30033.3</v>
      </c>
      <c r="CL28" s="24">
        <f t="shared" si="79"/>
        <v>41997.6</v>
      </c>
      <c r="CM28" s="24">
        <f t="shared" si="79"/>
        <v>30261.3</v>
      </c>
      <c r="CN28" s="24">
        <f t="shared" si="79"/>
        <v>23677.8</v>
      </c>
      <c r="CO28" s="24">
        <f t="shared" si="79"/>
        <v>23951.399999999998</v>
      </c>
      <c r="CP28" s="24">
        <f t="shared" si="79"/>
        <v>32792.1</v>
      </c>
      <c r="CQ28" s="24">
        <f t="shared" si="79"/>
        <v>34547.700000000004</v>
      </c>
      <c r="CR28" s="24">
        <f t="shared" si="79"/>
        <v>40509.9</v>
      </c>
      <c r="CS28" s="24">
        <f t="shared" si="79"/>
        <v>30683.1</v>
      </c>
      <c r="CT28" s="24">
        <f t="shared" si="79"/>
        <v>23370</v>
      </c>
      <c r="CU28" s="24">
        <f t="shared" si="79"/>
        <v>33276.6</v>
      </c>
      <c r="CV28" s="9" t="s">
        <v>54</v>
      </c>
      <c r="CW28" s="12">
        <v>1.56</v>
      </c>
      <c r="CX28" s="24">
        <f aca="true" t="shared" si="80" ref="CX28:DE28">$AM$28*$B$45*CX39</f>
        <v>5857.487999999999</v>
      </c>
      <c r="CY28" s="24">
        <f t="shared" si="80"/>
        <v>5222.88</v>
      </c>
      <c r="CZ28" s="24">
        <f t="shared" si="80"/>
        <v>9985.248</v>
      </c>
      <c r="DA28" s="24">
        <f t="shared" si="80"/>
        <v>6218.784</v>
      </c>
      <c r="DB28" s="24">
        <f t="shared" si="80"/>
        <v>9116.64</v>
      </c>
      <c r="DC28" s="24">
        <f t="shared" si="80"/>
        <v>8317.296</v>
      </c>
      <c r="DD28" s="24">
        <f t="shared" si="80"/>
        <v>6183.215999999999</v>
      </c>
      <c r="DE28" s="24">
        <f t="shared" si="80"/>
        <v>2098.5119999999997</v>
      </c>
    </row>
    <row r="29" spans="1:109" ht="12.75">
      <c r="A29" s="67" t="s">
        <v>23</v>
      </c>
      <c r="B29" s="67"/>
      <c r="C29" s="67"/>
      <c r="D29" s="67"/>
      <c r="E29" s="67"/>
      <c r="F29" s="67"/>
      <c r="G29" s="11"/>
      <c r="H29" s="6">
        <f>SUM(H30:H32)</f>
        <v>14.81716559302766</v>
      </c>
      <c r="I29" s="40">
        <f aca="true" t="shared" si="81" ref="I29:X29">SUM(I30:I35)</f>
        <v>3.15</v>
      </c>
      <c r="J29" s="21">
        <f t="shared" si="81"/>
        <v>27707.4</v>
      </c>
      <c r="K29" s="21">
        <f t="shared" si="81"/>
        <v>26093.339999999997</v>
      </c>
      <c r="L29" s="21">
        <f t="shared" si="81"/>
        <v>15626.519999999999</v>
      </c>
      <c r="M29" s="21">
        <f>SUM(M30:M35)</f>
        <v>14968.8</v>
      </c>
      <c r="N29" s="21">
        <f t="shared" si="81"/>
        <v>0</v>
      </c>
      <c r="O29" s="21">
        <f t="shared" si="81"/>
        <v>0</v>
      </c>
      <c r="P29" s="21">
        <f t="shared" si="81"/>
        <v>0</v>
      </c>
      <c r="Q29" s="21">
        <f t="shared" si="81"/>
        <v>0</v>
      </c>
      <c r="R29" s="21">
        <f t="shared" si="81"/>
        <v>0</v>
      </c>
      <c r="S29" s="28" t="e">
        <f t="shared" si="81"/>
        <v>#REF!</v>
      </c>
      <c r="T29" s="28" t="e">
        <f t="shared" si="81"/>
        <v>#REF!</v>
      </c>
      <c r="U29" s="28" t="e">
        <f t="shared" si="81"/>
        <v>#REF!</v>
      </c>
      <c r="V29" s="28" t="e">
        <f t="shared" si="81"/>
        <v>#REF!</v>
      </c>
      <c r="W29" s="28" t="e">
        <f t="shared" si="81"/>
        <v>#REF!</v>
      </c>
      <c r="X29" s="21">
        <f t="shared" si="81"/>
        <v>0</v>
      </c>
      <c r="Y29" s="26"/>
      <c r="Z29" s="28">
        <f>SUM(Z30:Z32)</f>
        <v>14.81716559302766</v>
      </c>
      <c r="AA29" s="46">
        <f aca="true" t="shared" si="82" ref="AA29:AF29">SUM(AA30:AA35)</f>
        <v>3.15</v>
      </c>
      <c r="AB29" s="21">
        <f t="shared" si="82"/>
        <v>0</v>
      </c>
      <c r="AC29" s="28">
        <f t="shared" si="82"/>
        <v>0</v>
      </c>
      <c r="AD29" s="21">
        <f t="shared" si="82"/>
        <v>0</v>
      </c>
      <c r="AE29" s="21">
        <f t="shared" si="82"/>
        <v>0</v>
      </c>
      <c r="AF29" s="21">
        <f t="shared" si="82"/>
        <v>0</v>
      </c>
      <c r="AG29" s="11"/>
      <c r="AH29" s="6">
        <f>SUM(AH30:AH32)</f>
        <v>14.81716559302766</v>
      </c>
      <c r="AI29" s="40">
        <f>SUM(AI30:AI35)</f>
        <v>3.15</v>
      </c>
      <c r="AJ29" s="21">
        <f>SUM(AJ30:AJ35)</f>
        <v>22010.94</v>
      </c>
      <c r="AK29" s="11"/>
      <c r="AL29" s="28">
        <f>SUM(AL30:AL32)</f>
        <v>14.81716559302766</v>
      </c>
      <c r="AM29" s="40">
        <f aca="true" t="shared" si="83" ref="AM29:AS29">SUM(AM30:AM35)</f>
        <v>3.44</v>
      </c>
      <c r="AN29" s="31">
        <f t="shared" si="83"/>
        <v>22130.208000000002</v>
      </c>
      <c r="AO29" s="31">
        <f t="shared" si="83"/>
        <v>17044.512</v>
      </c>
      <c r="AP29" s="28" t="e">
        <f t="shared" si="83"/>
        <v>#REF!</v>
      </c>
      <c r="AQ29" s="28" t="e">
        <f t="shared" si="83"/>
        <v>#REF!</v>
      </c>
      <c r="AR29" s="28" t="e">
        <f t="shared" si="83"/>
        <v>#REF!</v>
      </c>
      <c r="AS29" s="28" t="e">
        <f t="shared" si="83"/>
        <v>#REF!</v>
      </c>
      <c r="AT29" s="26"/>
      <c r="AU29" s="28">
        <f>SUM(AU30:AU32)</f>
        <v>14.81716559302766</v>
      </c>
      <c r="AV29" s="40">
        <f>SUM(AV30:AV35)</f>
        <v>3.15</v>
      </c>
      <c r="AW29" s="28">
        <f>SUM(AW30:AW35)</f>
        <v>0</v>
      </c>
      <c r="AX29" s="31">
        <f aca="true" t="shared" si="84" ref="AX29:BD29">SUM(AX30:AX35)</f>
        <v>11925.792000000001</v>
      </c>
      <c r="AY29" s="31">
        <f t="shared" si="84"/>
        <v>31393.44</v>
      </c>
      <c r="AZ29" s="31">
        <f t="shared" si="84"/>
        <v>14803.008000000002</v>
      </c>
      <c r="BA29" s="28" t="e">
        <f t="shared" si="84"/>
        <v>#REF!</v>
      </c>
      <c r="BB29" s="28" t="e">
        <f t="shared" si="84"/>
        <v>#REF!</v>
      </c>
      <c r="BC29" s="28" t="e">
        <f t="shared" si="84"/>
        <v>#REF!</v>
      </c>
      <c r="BD29" s="28" t="e">
        <f t="shared" si="84"/>
        <v>#REF!</v>
      </c>
      <c r="BE29" s="26"/>
      <c r="BF29" s="28">
        <f>SUM(BF30:BF32)</f>
        <v>14.81716559302766</v>
      </c>
      <c r="BG29" s="40">
        <f>SUM(BG30:BG35)</f>
        <v>3.15</v>
      </c>
      <c r="BH29" s="28">
        <f>SUM(BH30:BH35)</f>
        <v>0</v>
      </c>
      <c r="BI29" s="31">
        <f>SUM(BI30:BI35)</f>
        <v>14353.055999999999</v>
      </c>
      <c r="BJ29" s="11"/>
      <c r="BK29" s="28">
        <f>SUM(BK30:BK32)</f>
        <v>14.81716559302766</v>
      </c>
      <c r="BL29" s="46">
        <f>SUM(BL30:BL35)</f>
        <v>3.15</v>
      </c>
      <c r="BM29" s="28">
        <f aca="true" t="shared" si="85" ref="BM29:BT29">SUM(BM30:BM35)</f>
        <v>19595.519999999997</v>
      </c>
      <c r="BN29" s="28">
        <f t="shared" si="85"/>
        <v>17002.44</v>
      </c>
      <c r="BO29" s="28">
        <f t="shared" si="85"/>
        <v>23107.14</v>
      </c>
      <c r="BP29" s="28">
        <f t="shared" si="85"/>
        <v>27499.5</v>
      </c>
      <c r="BQ29" s="28">
        <f t="shared" si="85"/>
        <v>20132.280000000002</v>
      </c>
      <c r="BR29" s="28">
        <f t="shared" si="85"/>
        <v>19656</v>
      </c>
      <c r="BS29" s="28">
        <f t="shared" si="85"/>
        <v>15978.06</v>
      </c>
      <c r="BT29" s="28">
        <f t="shared" si="85"/>
        <v>17792.46</v>
      </c>
      <c r="BU29" s="28">
        <f aca="true" t="shared" si="86" ref="BU29:CB29">SUM(BU30:BU35)</f>
        <v>15233.4</v>
      </c>
      <c r="BV29" s="28">
        <f t="shared" si="86"/>
        <v>20427.119999999995</v>
      </c>
      <c r="BW29" s="28">
        <f t="shared" si="86"/>
        <v>22230.18</v>
      </c>
      <c r="BX29" s="28">
        <f t="shared" si="86"/>
        <v>27817.019999999997</v>
      </c>
      <c r="BY29" s="28">
        <f t="shared" si="86"/>
        <v>26762.4</v>
      </c>
      <c r="BZ29" s="28">
        <f t="shared" si="86"/>
        <v>17958.78</v>
      </c>
      <c r="CA29" s="28">
        <f t="shared" si="86"/>
        <v>8966.16</v>
      </c>
      <c r="CB29" s="28">
        <f t="shared" si="86"/>
        <v>15796.619999999999</v>
      </c>
      <c r="CC29" s="28">
        <f>SUM(CC30:CC35)</f>
        <v>15290.1</v>
      </c>
      <c r="CD29" s="28">
        <f>SUM(CD30:CD35)</f>
        <v>37539.18</v>
      </c>
      <c r="CE29" s="28">
        <f>SUM(CE30:CE35)</f>
        <v>18752.58</v>
      </c>
      <c r="CF29" s="11"/>
      <c r="CG29" s="28">
        <f>SUM(CG30:CG32)</f>
        <v>14.81716559302766</v>
      </c>
      <c r="CH29" s="46">
        <f>SUM(CH30:CH35)</f>
        <v>3.15</v>
      </c>
      <c r="CI29" s="28">
        <f aca="true" t="shared" si="87" ref="CI29:CU29">SUM(CI30:CI35)</f>
        <v>28263.06</v>
      </c>
      <c r="CJ29" s="28">
        <f t="shared" si="87"/>
        <v>28463.399999999998</v>
      </c>
      <c r="CK29" s="28">
        <f t="shared" si="87"/>
        <v>19916.819999999996</v>
      </c>
      <c r="CL29" s="28">
        <f t="shared" si="87"/>
        <v>27851.039999999994</v>
      </c>
      <c r="CM29" s="28">
        <f t="shared" si="87"/>
        <v>20068.019999999997</v>
      </c>
      <c r="CN29" s="28">
        <f t="shared" si="87"/>
        <v>15702.119999999999</v>
      </c>
      <c r="CO29" s="28">
        <f t="shared" si="87"/>
        <v>15883.559999999998</v>
      </c>
      <c r="CP29" s="28">
        <f t="shared" si="87"/>
        <v>21746.339999999997</v>
      </c>
      <c r="CQ29" s="28">
        <f t="shared" si="87"/>
        <v>22910.579999999998</v>
      </c>
      <c r="CR29" s="28">
        <f t="shared" si="87"/>
        <v>26864.460000000003</v>
      </c>
      <c r="CS29" s="28">
        <f t="shared" si="87"/>
        <v>20347.739999999998</v>
      </c>
      <c r="CT29" s="28">
        <f t="shared" si="87"/>
        <v>15497.999999999998</v>
      </c>
      <c r="CU29" s="28">
        <f t="shared" si="87"/>
        <v>22067.64</v>
      </c>
      <c r="CV29" s="11"/>
      <c r="CW29" s="40">
        <f aca="true" t="shared" si="88" ref="CW29:DE29">SUM(CW30:CW35)</f>
        <v>3.44</v>
      </c>
      <c r="CX29" s="31">
        <f t="shared" si="88"/>
        <v>12916.511999999999</v>
      </c>
      <c r="CY29" s="31">
        <f t="shared" si="88"/>
        <v>11517.12</v>
      </c>
      <c r="CZ29" s="31">
        <f t="shared" si="88"/>
        <v>22018.752</v>
      </c>
      <c r="DA29" s="31">
        <f t="shared" si="88"/>
        <v>13713.216</v>
      </c>
      <c r="DB29" s="31">
        <f t="shared" si="88"/>
        <v>20103.36</v>
      </c>
      <c r="DC29" s="31">
        <f t="shared" si="88"/>
        <v>18340.704</v>
      </c>
      <c r="DD29" s="31">
        <f t="shared" si="88"/>
        <v>13634.784000000001</v>
      </c>
      <c r="DE29" s="31">
        <f t="shared" si="88"/>
        <v>4627.487999999999</v>
      </c>
    </row>
    <row r="30" spans="1:109" ht="95.25" customHeight="1">
      <c r="A30" s="65" t="s">
        <v>38</v>
      </c>
      <c r="B30" s="65"/>
      <c r="C30" s="65"/>
      <c r="D30" s="65"/>
      <c r="E30" s="65"/>
      <c r="F30" s="65"/>
      <c r="G30" s="13" t="s">
        <v>55</v>
      </c>
      <c r="H30" s="14">
        <v>11.753978779840848</v>
      </c>
      <c r="I30" s="12">
        <v>1.36</v>
      </c>
      <c r="J30" s="30">
        <f>$I$30*J39*$B$45</f>
        <v>11962.560000000001</v>
      </c>
      <c r="K30" s="30">
        <f aca="true" t="shared" si="89" ref="K30:X30">$I$30*K39*$B$45</f>
        <v>11265.696</v>
      </c>
      <c r="L30" s="30">
        <f>$I$30*L39*$B$45</f>
        <v>6746.688</v>
      </c>
      <c r="M30" s="30">
        <f>$I$30*M39*$B$45</f>
        <v>6462.720000000001</v>
      </c>
      <c r="N30" s="30">
        <f t="shared" si="89"/>
        <v>0</v>
      </c>
      <c r="O30" s="30">
        <f t="shared" si="89"/>
        <v>0</v>
      </c>
      <c r="P30" s="30">
        <f t="shared" si="89"/>
        <v>0</v>
      </c>
      <c r="Q30" s="30">
        <f t="shared" si="89"/>
        <v>0</v>
      </c>
      <c r="R30" s="30">
        <f t="shared" si="89"/>
        <v>0</v>
      </c>
      <c r="S30" s="30">
        <f t="shared" si="89"/>
        <v>0</v>
      </c>
      <c r="T30" s="30">
        <f t="shared" si="89"/>
        <v>0</v>
      </c>
      <c r="U30" s="30">
        <f t="shared" si="89"/>
        <v>0</v>
      </c>
      <c r="V30" s="30">
        <f t="shared" si="89"/>
        <v>0</v>
      </c>
      <c r="W30" s="30">
        <f t="shared" si="89"/>
        <v>0</v>
      </c>
      <c r="X30" s="30">
        <f t="shared" si="89"/>
        <v>0</v>
      </c>
      <c r="Y30" s="27" t="s">
        <v>24</v>
      </c>
      <c r="Z30" s="29">
        <v>11.753978779840848</v>
      </c>
      <c r="AA30" s="45">
        <v>1.36</v>
      </c>
      <c r="AB30" s="30">
        <f>$AA$30*AB39*$B$45</f>
        <v>0</v>
      </c>
      <c r="AC30" s="30">
        <f>$AA$30*AC39*$B$45</f>
        <v>0</v>
      </c>
      <c r="AD30" s="30">
        <f>$AA$30*AD39*$B$45</f>
        <v>0</v>
      </c>
      <c r="AE30" s="30">
        <f>$AA$30*AE39*$B$45</f>
        <v>0</v>
      </c>
      <c r="AF30" s="30">
        <f>$AA$30*AF39*$B$45</f>
        <v>0</v>
      </c>
      <c r="AG30" s="13" t="s">
        <v>55</v>
      </c>
      <c r="AH30" s="14">
        <v>11.753978779840848</v>
      </c>
      <c r="AI30" s="12">
        <v>1.36</v>
      </c>
      <c r="AJ30" s="30">
        <f>$I$30*AJ39*$B$45</f>
        <v>9503.136</v>
      </c>
      <c r="AK30" s="13" t="s">
        <v>55</v>
      </c>
      <c r="AL30" s="29">
        <v>11.753978779840848</v>
      </c>
      <c r="AM30" s="12">
        <v>1.76</v>
      </c>
      <c r="AN30" s="24">
        <f>$AM$30*$B$45*AN39</f>
        <v>11322.432</v>
      </c>
      <c r="AO30" s="24">
        <f>$AM$30*$B$45*AO39</f>
        <v>8720.448</v>
      </c>
      <c r="AP30" s="24" t="e">
        <f>#REF!*AP39*$B$45</f>
        <v>#REF!</v>
      </c>
      <c r="AQ30" s="24" t="e">
        <f>#REF!*AQ39*$B$45</f>
        <v>#REF!</v>
      </c>
      <c r="AR30" s="24" t="e">
        <f>#REF!*AR39*$B$45</f>
        <v>#REF!</v>
      </c>
      <c r="AS30" s="24" t="e">
        <f>#REF!*AS39*$B$45</f>
        <v>#REF!</v>
      </c>
      <c r="AT30" s="27" t="s">
        <v>24</v>
      </c>
      <c r="AU30" s="29">
        <v>11.753978779840848</v>
      </c>
      <c r="AV30" s="12">
        <v>1.36</v>
      </c>
      <c r="AW30" s="24">
        <f>$AV$30*$B$45*AW39</f>
        <v>0</v>
      </c>
      <c r="AX30" s="24">
        <f>$AM$30*$B$45*AX39</f>
        <v>6101.568</v>
      </c>
      <c r="AY30" s="24">
        <f>$AM$30*$B$45*AY39</f>
        <v>16061.76</v>
      </c>
      <c r="AZ30" s="24">
        <f>$AM$30*$B$45*AZ39</f>
        <v>7573.6320000000005</v>
      </c>
      <c r="BA30" s="24" t="e">
        <f>#REF!*BA39*$B$45</f>
        <v>#REF!</v>
      </c>
      <c r="BB30" s="24" t="e">
        <f>#REF!*BB39*$B$45</f>
        <v>#REF!</v>
      </c>
      <c r="BC30" s="24" t="e">
        <f>#REF!*BC39*$B$45</f>
        <v>#REF!</v>
      </c>
      <c r="BD30" s="24" t="e">
        <f>#REF!*BD39*$B$45</f>
        <v>#REF!</v>
      </c>
      <c r="BE30" s="27" t="s">
        <v>24</v>
      </c>
      <c r="BF30" s="29">
        <v>11.753978779840848</v>
      </c>
      <c r="BG30" s="12">
        <v>1.36</v>
      </c>
      <c r="BH30" s="24">
        <f>$AV$30*$B$45*BH39</f>
        <v>0</v>
      </c>
      <c r="BI30" s="24">
        <f>$AM$30*$B$45*BI39</f>
        <v>7343.424</v>
      </c>
      <c r="BJ30" s="13" t="s">
        <v>55</v>
      </c>
      <c r="BK30" s="29">
        <v>11.753978779840848</v>
      </c>
      <c r="BL30" s="45">
        <v>1.36</v>
      </c>
      <c r="BM30" s="24">
        <f aca="true" t="shared" si="90" ref="BM30:CE30">$BL$30*$B$45*BM39</f>
        <v>8460.288</v>
      </c>
      <c r="BN30" s="24">
        <f t="shared" si="90"/>
        <v>7340.736</v>
      </c>
      <c r="BO30" s="24">
        <f t="shared" si="90"/>
        <v>9976.416</v>
      </c>
      <c r="BP30" s="24">
        <f t="shared" si="90"/>
        <v>11872.800000000001</v>
      </c>
      <c r="BQ30" s="24">
        <f t="shared" si="90"/>
        <v>8692.032000000001</v>
      </c>
      <c r="BR30" s="24">
        <f t="shared" si="90"/>
        <v>8486.4</v>
      </c>
      <c r="BS30" s="24">
        <f t="shared" si="90"/>
        <v>6898.464</v>
      </c>
      <c r="BT30" s="24">
        <f t="shared" si="90"/>
        <v>7681.824</v>
      </c>
      <c r="BU30" s="24">
        <f t="shared" si="90"/>
        <v>6576.96</v>
      </c>
      <c r="BV30" s="24">
        <f t="shared" si="90"/>
        <v>8819.328</v>
      </c>
      <c r="BW30" s="24">
        <f t="shared" si="90"/>
        <v>9597.792000000001</v>
      </c>
      <c r="BX30" s="24">
        <f t="shared" si="90"/>
        <v>12009.887999999999</v>
      </c>
      <c r="BY30" s="24">
        <f t="shared" si="90"/>
        <v>11554.56</v>
      </c>
      <c r="BZ30" s="24">
        <f t="shared" si="90"/>
        <v>7753.6320000000005</v>
      </c>
      <c r="CA30" s="24">
        <f t="shared" si="90"/>
        <v>3871.104</v>
      </c>
      <c r="CB30" s="24">
        <f t="shared" si="90"/>
        <v>6820.128</v>
      </c>
      <c r="CC30" s="24">
        <f t="shared" si="90"/>
        <v>6601.4400000000005</v>
      </c>
      <c r="CD30" s="24">
        <f t="shared" si="90"/>
        <v>16207.392</v>
      </c>
      <c r="CE30" s="24">
        <f t="shared" si="90"/>
        <v>8096.352000000001</v>
      </c>
      <c r="CF30" s="13" t="s">
        <v>55</v>
      </c>
      <c r="CG30" s="29">
        <v>11.753978779840848</v>
      </c>
      <c r="CH30" s="45">
        <v>1.36</v>
      </c>
      <c r="CI30" s="24">
        <f aca="true" t="shared" si="91" ref="CI30:CU30">$BL$30*$B$45*CI39</f>
        <v>12202.464000000002</v>
      </c>
      <c r="CJ30" s="24">
        <f t="shared" si="91"/>
        <v>12288.960000000001</v>
      </c>
      <c r="CK30" s="24">
        <f t="shared" si="91"/>
        <v>8599.008</v>
      </c>
      <c r="CL30" s="24">
        <f t="shared" si="91"/>
        <v>12024.576</v>
      </c>
      <c r="CM30" s="24">
        <f t="shared" si="91"/>
        <v>8664.288</v>
      </c>
      <c r="CN30" s="24">
        <f t="shared" si="91"/>
        <v>6779.3279999999995</v>
      </c>
      <c r="CO30" s="24">
        <f t="shared" si="91"/>
        <v>6857.664</v>
      </c>
      <c r="CP30" s="24">
        <f t="shared" si="91"/>
        <v>9388.895999999999</v>
      </c>
      <c r="CQ30" s="24">
        <f t="shared" si="91"/>
        <v>9891.552</v>
      </c>
      <c r="CR30" s="24">
        <f t="shared" si="91"/>
        <v>11598.624000000002</v>
      </c>
      <c r="CS30" s="24">
        <f t="shared" si="91"/>
        <v>8785.055999999999</v>
      </c>
      <c r="CT30" s="24">
        <f t="shared" si="91"/>
        <v>6691.2</v>
      </c>
      <c r="CU30" s="24">
        <f t="shared" si="91"/>
        <v>9527.616</v>
      </c>
      <c r="CV30" s="13" t="s">
        <v>55</v>
      </c>
      <c r="CW30" s="12">
        <v>1.76</v>
      </c>
      <c r="CX30" s="24">
        <f aca="true" t="shared" si="92" ref="CX30:DE30">$AM$30*$B$45*CX39</f>
        <v>6608.447999999999</v>
      </c>
      <c r="CY30" s="24">
        <f t="shared" si="92"/>
        <v>5892.4800000000005</v>
      </c>
      <c r="CZ30" s="24">
        <f t="shared" si="92"/>
        <v>11265.408</v>
      </c>
      <c r="DA30" s="24">
        <f t="shared" si="92"/>
        <v>7016.064</v>
      </c>
      <c r="DB30" s="24">
        <f t="shared" si="92"/>
        <v>10285.44</v>
      </c>
      <c r="DC30" s="24">
        <f t="shared" si="92"/>
        <v>9383.616</v>
      </c>
      <c r="DD30" s="24">
        <f t="shared" si="92"/>
        <v>6975.936000000001</v>
      </c>
      <c r="DE30" s="24">
        <f t="shared" si="92"/>
        <v>2367.552</v>
      </c>
    </row>
    <row r="31" spans="1:109" ht="56.25" customHeight="1">
      <c r="A31" s="60" t="s">
        <v>39</v>
      </c>
      <c r="B31" s="60"/>
      <c r="C31" s="60"/>
      <c r="D31" s="60"/>
      <c r="E31" s="60"/>
      <c r="F31" s="60"/>
      <c r="G31" s="13" t="s">
        <v>25</v>
      </c>
      <c r="H31" s="14">
        <v>2.2252747252747254</v>
      </c>
      <c r="I31" s="12">
        <v>0.89</v>
      </c>
      <c r="J31" s="30">
        <f>$I$31*J39*$B$45</f>
        <v>7828.4400000000005</v>
      </c>
      <c r="K31" s="30">
        <f aca="true" t="shared" si="93" ref="K31:X31">$I$31*K39*$B$45</f>
        <v>7372.4039999999995</v>
      </c>
      <c r="L31" s="30">
        <f>$I$31*L39*$B$45</f>
        <v>4415.112</v>
      </c>
      <c r="M31" s="30">
        <f>$I$31*M39*$B$45</f>
        <v>4229.28</v>
      </c>
      <c r="N31" s="30">
        <f t="shared" si="93"/>
        <v>0</v>
      </c>
      <c r="O31" s="30">
        <f t="shared" si="93"/>
        <v>0</v>
      </c>
      <c r="P31" s="30">
        <f t="shared" si="93"/>
        <v>0</v>
      </c>
      <c r="Q31" s="30">
        <f t="shared" si="93"/>
        <v>0</v>
      </c>
      <c r="R31" s="30">
        <f t="shared" si="93"/>
        <v>0</v>
      </c>
      <c r="S31" s="30">
        <f t="shared" si="93"/>
        <v>0</v>
      </c>
      <c r="T31" s="30">
        <f t="shared" si="93"/>
        <v>0</v>
      </c>
      <c r="U31" s="30">
        <f t="shared" si="93"/>
        <v>0</v>
      </c>
      <c r="V31" s="30">
        <f t="shared" si="93"/>
        <v>0</v>
      </c>
      <c r="W31" s="30">
        <f t="shared" si="93"/>
        <v>0</v>
      </c>
      <c r="X31" s="30">
        <f t="shared" si="93"/>
        <v>0</v>
      </c>
      <c r="Y31" s="27" t="s">
        <v>25</v>
      </c>
      <c r="Z31" s="29">
        <v>2.2252747252747254</v>
      </c>
      <c r="AA31" s="45">
        <v>0.89</v>
      </c>
      <c r="AB31" s="30">
        <f>$AA$31*AB39*$B$45</f>
        <v>0</v>
      </c>
      <c r="AC31" s="30">
        <f>$AA$31*AC39*$B$45</f>
        <v>0</v>
      </c>
      <c r="AD31" s="30">
        <f>$AA$31*AD39*$B$45</f>
        <v>0</v>
      </c>
      <c r="AE31" s="30">
        <f>$AA$31*AE39*$B$45</f>
        <v>0</v>
      </c>
      <c r="AF31" s="30">
        <f>$AA$31*AF39*$B$45</f>
        <v>0</v>
      </c>
      <c r="AG31" s="13" t="s">
        <v>25</v>
      </c>
      <c r="AH31" s="14">
        <v>2.2252747252747254</v>
      </c>
      <c r="AI31" s="12">
        <v>0.89</v>
      </c>
      <c r="AJ31" s="30">
        <f>$I$31*AJ39*$B$45</f>
        <v>6218.964</v>
      </c>
      <c r="AK31" s="13" t="s">
        <v>25</v>
      </c>
      <c r="AL31" s="29">
        <v>2.2252747252747254</v>
      </c>
      <c r="AM31" s="12">
        <v>0.72</v>
      </c>
      <c r="AN31" s="24">
        <f>$AM$31*$B$45*AN39</f>
        <v>4631.904</v>
      </c>
      <c r="AO31" s="24">
        <f>$AM$31*$B$45*AO39</f>
        <v>3567.456</v>
      </c>
      <c r="AP31" s="24" t="e">
        <f>#REF!*AP39*$B$45</f>
        <v>#REF!</v>
      </c>
      <c r="AQ31" s="24" t="e">
        <f>#REF!*AQ39*$B$45</f>
        <v>#REF!</v>
      </c>
      <c r="AR31" s="24" t="e">
        <f>#REF!*AR39*$B$45</f>
        <v>#REF!</v>
      </c>
      <c r="AS31" s="24" t="e">
        <f>#REF!*AS39*$B$45</f>
        <v>#REF!</v>
      </c>
      <c r="AT31" s="27" t="s">
        <v>25</v>
      </c>
      <c r="AU31" s="29">
        <v>2.2252747252747254</v>
      </c>
      <c r="AV31" s="12">
        <v>0.89</v>
      </c>
      <c r="AW31" s="24">
        <f>$AV$31*$B$45*AW39</f>
        <v>0</v>
      </c>
      <c r="AX31" s="24">
        <f>$AM$31*$B$45*AX39</f>
        <v>2496.096</v>
      </c>
      <c r="AY31" s="24">
        <f>$AM$31*$B$45*AY39</f>
        <v>6570.72</v>
      </c>
      <c r="AZ31" s="24">
        <f>$AM$31*$B$45*AZ39</f>
        <v>3098.3040000000005</v>
      </c>
      <c r="BA31" s="24" t="e">
        <f>#REF!*BA39*$B$45</f>
        <v>#REF!</v>
      </c>
      <c r="BB31" s="24" t="e">
        <f>#REF!*BB39*$B$45</f>
        <v>#REF!</v>
      </c>
      <c r="BC31" s="24" t="e">
        <f>#REF!*BC39*$B$45</f>
        <v>#REF!</v>
      </c>
      <c r="BD31" s="24" t="e">
        <f>#REF!*BD39*$B$45</f>
        <v>#REF!</v>
      </c>
      <c r="BE31" s="27" t="s">
        <v>25</v>
      </c>
      <c r="BF31" s="29">
        <v>2.2252747252747254</v>
      </c>
      <c r="BG31" s="12">
        <v>0.89</v>
      </c>
      <c r="BH31" s="24">
        <f>$AV$31*$B$45*BH39</f>
        <v>0</v>
      </c>
      <c r="BI31" s="24">
        <f>$AM$31*$B$45*BI39</f>
        <v>3004.128</v>
      </c>
      <c r="BJ31" s="13" t="s">
        <v>25</v>
      </c>
      <c r="BK31" s="29">
        <v>2.2252747252747254</v>
      </c>
      <c r="BL31" s="45">
        <v>0.89</v>
      </c>
      <c r="BM31" s="24">
        <f aca="true" t="shared" si="94" ref="BM31:CE31">$BL$31*$B$45*BM39</f>
        <v>5536.512</v>
      </c>
      <c r="BN31" s="24">
        <f t="shared" si="94"/>
        <v>4803.864</v>
      </c>
      <c r="BO31" s="24">
        <f t="shared" si="94"/>
        <v>6528.683999999999</v>
      </c>
      <c r="BP31" s="24">
        <f t="shared" si="94"/>
        <v>7769.7</v>
      </c>
      <c r="BQ31" s="24">
        <f t="shared" si="94"/>
        <v>5688.168</v>
      </c>
      <c r="BR31" s="24">
        <f t="shared" si="94"/>
        <v>5553.599999999999</v>
      </c>
      <c r="BS31" s="24">
        <f t="shared" si="94"/>
        <v>4514.436</v>
      </c>
      <c r="BT31" s="24">
        <f t="shared" si="94"/>
        <v>5027.076</v>
      </c>
      <c r="BU31" s="24">
        <f t="shared" si="94"/>
        <v>4304.04</v>
      </c>
      <c r="BV31" s="24">
        <f t="shared" si="94"/>
        <v>5771.472</v>
      </c>
      <c r="BW31" s="24">
        <f t="shared" si="94"/>
        <v>6280.908</v>
      </c>
      <c r="BX31" s="24">
        <f t="shared" si="94"/>
        <v>7859.411999999999</v>
      </c>
      <c r="BY31" s="24">
        <f t="shared" si="94"/>
        <v>7561.44</v>
      </c>
      <c r="BZ31" s="24">
        <f t="shared" si="94"/>
        <v>5074.068</v>
      </c>
      <c r="CA31" s="24">
        <f t="shared" si="94"/>
        <v>2533.296</v>
      </c>
      <c r="CB31" s="24">
        <f t="shared" si="94"/>
        <v>4463.172</v>
      </c>
      <c r="CC31" s="24">
        <f t="shared" si="94"/>
        <v>4320.0599999999995</v>
      </c>
      <c r="CD31" s="24">
        <f t="shared" si="94"/>
        <v>10606.307999999999</v>
      </c>
      <c r="CE31" s="24">
        <f t="shared" si="94"/>
        <v>5298.348</v>
      </c>
      <c r="CF31" s="13" t="s">
        <v>25</v>
      </c>
      <c r="CG31" s="29">
        <v>2.2252747252747254</v>
      </c>
      <c r="CH31" s="45">
        <v>0.89</v>
      </c>
      <c r="CI31" s="24">
        <f aca="true" t="shared" si="95" ref="CI31:CU31">$BL$31*$B$45*CI39</f>
        <v>7985.436000000001</v>
      </c>
      <c r="CJ31" s="24">
        <f t="shared" si="95"/>
        <v>8042.04</v>
      </c>
      <c r="CK31" s="24">
        <f t="shared" si="95"/>
        <v>5627.2919999999995</v>
      </c>
      <c r="CL31" s="24">
        <f t="shared" si="95"/>
        <v>7869.023999999999</v>
      </c>
      <c r="CM31" s="24">
        <f t="shared" si="95"/>
        <v>5670.012</v>
      </c>
      <c r="CN31" s="24">
        <f t="shared" si="95"/>
        <v>4436.472</v>
      </c>
      <c r="CO31" s="24">
        <f t="shared" si="95"/>
        <v>4487.736</v>
      </c>
      <c r="CP31" s="24">
        <f t="shared" si="95"/>
        <v>6144.204</v>
      </c>
      <c r="CQ31" s="24">
        <f t="shared" si="95"/>
        <v>6473.148</v>
      </c>
      <c r="CR31" s="24">
        <f t="shared" si="95"/>
        <v>7590.276</v>
      </c>
      <c r="CS31" s="24">
        <f t="shared" si="95"/>
        <v>5749.043999999999</v>
      </c>
      <c r="CT31" s="24">
        <f t="shared" si="95"/>
        <v>4378.8</v>
      </c>
      <c r="CU31" s="24">
        <f t="shared" si="95"/>
        <v>6234.9839999999995</v>
      </c>
      <c r="CV31" s="13" t="s">
        <v>25</v>
      </c>
      <c r="CW31" s="12">
        <v>0.72</v>
      </c>
      <c r="CX31" s="24">
        <f aca="true" t="shared" si="96" ref="CX31:DE31">$AM$31*$B$45*CX39</f>
        <v>2703.456</v>
      </c>
      <c r="CY31" s="24">
        <f t="shared" si="96"/>
        <v>2410.56</v>
      </c>
      <c r="CZ31" s="24">
        <f t="shared" si="96"/>
        <v>4608.576</v>
      </c>
      <c r="DA31" s="24">
        <f t="shared" si="96"/>
        <v>2870.208</v>
      </c>
      <c r="DB31" s="24">
        <f t="shared" si="96"/>
        <v>4207.68</v>
      </c>
      <c r="DC31" s="24">
        <f t="shared" si="96"/>
        <v>3838.7520000000004</v>
      </c>
      <c r="DD31" s="24">
        <f t="shared" si="96"/>
        <v>2853.7920000000004</v>
      </c>
      <c r="DE31" s="24">
        <f t="shared" si="96"/>
        <v>968.544</v>
      </c>
    </row>
    <row r="32" spans="1:109" ht="12.75">
      <c r="A32" s="60" t="s">
        <v>40</v>
      </c>
      <c r="B32" s="60"/>
      <c r="C32" s="60"/>
      <c r="D32" s="60"/>
      <c r="E32" s="60"/>
      <c r="F32" s="60"/>
      <c r="G32" s="9" t="s">
        <v>56</v>
      </c>
      <c r="H32" s="10">
        <v>0.8379120879120879</v>
      </c>
      <c r="I32" s="12">
        <v>0.58</v>
      </c>
      <c r="J32" s="30">
        <f>$I$32*J39*$B$45</f>
        <v>5101.68</v>
      </c>
      <c r="K32" s="30">
        <f aca="true" t="shared" si="97" ref="K32:X32">$I$32*K39*$B$45</f>
        <v>4804.487999999999</v>
      </c>
      <c r="L32" s="30">
        <f>$I$32*L39*$B$45</f>
        <v>2877.2639999999997</v>
      </c>
      <c r="M32" s="30">
        <f>$I$32*M39*$B$45</f>
        <v>2756.16</v>
      </c>
      <c r="N32" s="30">
        <f t="shared" si="97"/>
        <v>0</v>
      </c>
      <c r="O32" s="30">
        <f t="shared" si="97"/>
        <v>0</v>
      </c>
      <c r="P32" s="30">
        <f t="shared" si="97"/>
        <v>0</v>
      </c>
      <c r="Q32" s="30">
        <f t="shared" si="97"/>
        <v>0</v>
      </c>
      <c r="R32" s="30">
        <f t="shared" si="97"/>
        <v>0</v>
      </c>
      <c r="S32" s="30">
        <f t="shared" si="97"/>
        <v>0</v>
      </c>
      <c r="T32" s="30">
        <f t="shared" si="97"/>
        <v>0</v>
      </c>
      <c r="U32" s="30">
        <f t="shared" si="97"/>
        <v>0</v>
      </c>
      <c r="V32" s="30">
        <f t="shared" si="97"/>
        <v>0</v>
      </c>
      <c r="W32" s="30">
        <f t="shared" si="97"/>
        <v>0</v>
      </c>
      <c r="X32" s="30">
        <f t="shared" si="97"/>
        <v>0</v>
      </c>
      <c r="Y32" s="25" t="s">
        <v>21</v>
      </c>
      <c r="Z32" s="23">
        <v>0.8379120879120879</v>
      </c>
      <c r="AA32" s="45">
        <v>0.58</v>
      </c>
      <c r="AB32" s="30">
        <f>$AA$32*AB39*$B$45</f>
        <v>0</v>
      </c>
      <c r="AC32" s="30">
        <f>$AA$32*AC39*$B$45</f>
        <v>0</v>
      </c>
      <c r="AD32" s="30">
        <f>$AA$32*AD39*$B$45</f>
        <v>0</v>
      </c>
      <c r="AE32" s="30">
        <f>$AA$32*AE39*$B$45</f>
        <v>0</v>
      </c>
      <c r="AF32" s="30">
        <f>$AA$32*AF39*$B$45</f>
        <v>0</v>
      </c>
      <c r="AG32" s="9" t="s">
        <v>56</v>
      </c>
      <c r="AH32" s="10">
        <v>0.8379120879120879</v>
      </c>
      <c r="AI32" s="12">
        <v>0.58</v>
      </c>
      <c r="AJ32" s="30">
        <f>$I$32*AJ39*$B$45</f>
        <v>4052.807999999999</v>
      </c>
      <c r="AK32" s="9" t="s">
        <v>56</v>
      </c>
      <c r="AL32" s="23">
        <v>0.8379120879120879</v>
      </c>
      <c r="AM32" s="12">
        <v>0.64</v>
      </c>
      <c r="AN32" s="24">
        <f>$AM$32*$B$45*AN39</f>
        <v>4117.248</v>
      </c>
      <c r="AO32" s="24">
        <f>$AM$32*$B$45*AO39</f>
        <v>3171.0719999999997</v>
      </c>
      <c r="AP32" s="24" t="e">
        <f>#REF!*AP39*$B$45</f>
        <v>#REF!</v>
      </c>
      <c r="AQ32" s="24" t="e">
        <f>#REF!*AQ39*$B$45</f>
        <v>#REF!</v>
      </c>
      <c r="AR32" s="24" t="e">
        <f>#REF!*AR39*$B$45</f>
        <v>#REF!</v>
      </c>
      <c r="AS32" s="24" t="e">
        <f>#REF!*AS39*$B$45</f>
        <v>#REF!</v>
      </c>
      <c r="AT32" s="25" t="s">
        <v>21</v>
      </c>
      <c r="AU32" s="23">
        <v>0.8379120879120879</v>
      </c>
      <c r="AV32" s="12">
        <v>0.58</v>
      </c>
      <c r="AW32" s="24">
        <f>$AV$32*$B$45*AW39</f>
        <v>0</v>
      </c>
      <c r="AX32" s="24">
        <f>$AM$32*$B$45*AX39</f>
        <v>2218.752</v>
      </c>
      <c r="AY32" s="24">
        <f>$AM$32*$B$45*AY39</f>
        <v>5840.639999999999</v>
      </c>
      <c r="AZ32" s="24">
        <f>$AM$32*$B$45*AZ39</f>
        <v>2754.0480000000002</v>
      </c>
      <c r="BA32" s="24" t="e">
        <f>#REF!*BA39*$B$45</f>
        <v>#REF!</v>
      </c>
      <c r="BB32" s="24" t="e">
        <f>#REF!*BB39*$B$45</f>
        <v>#REF!</v>
      </c>
      <c r="BC32" s="24" t="e">
        <f>#REF!*BC39*$B$45</f>
        <v>#REF!</v>
      </c>
      <c r="BD32" s="24" t="e">
        <f>#REF!*BD39*$B$45</f>
        <v>#REF!</v>
      </c>
      <c r="BE32" s="25" t="s">
        <v>21</v>
      </c>
      <c r="BF32" s="23">
        <v>0.8379120879120879</v>
      </c>
      <c r="BG32" s="12">
        <v>0.58</v>
      </c>
      <c r="BH32" s="24">
        <f>$AV$32*$B$45*BH39</f>
        <v>0</v>
      </c>
      <c r="BI32" s="24">
        <f>$AM$32*$B$45*BI39</f>
        <v>2670.336</v>
      </c>
      <c r="BJ32" s="9" t="s">
        <v>56</v>
      </c>
      <c r="BK32" s="23">
        <v>0.8379120879120879</v>
      </c>
      <c r="BL32" s="45">
        <v>0.58</v>
      </c>
      <c r="BM32" s="24">
        <f aca="true" t="shared" si="98" ref="BM32:CE32">$BL$32*$B$45*BM39</f>
        <v>3608.0639999999994</v>
      </c>
      <c r="BN32" s="24">
        <f t="shared" si="98"/>
        <v>3130.6079999999997</v>
      </c>
      <c r="BO32" s="24">
        <f t="shared" si="98"/>
        <v>4254.647999999999</v>
      </c>
      <c r="BP32" s="24">
        <f t="shared" si="98"/>
        <v>5063.4</v>
      </c>
      <c r="BQ32" s="24">
        <f t="shared" si="98"/>
        <v>3706.8959999999997</v>
      </c>
      <c r="BR32" s="24">
        <f t="shared" si="98"/>
        <v>3619.1999999999994</v>
      </c>
      <c r="BS32" s="24">
        <f t="shared" si="98"/>
        <v>2941.9919999999997</v>
      </c>
      <c r="BT32" s="24">
        <f t="shared" si="98"/>
        <v>3276.0719999999997</v>
      </c>
      <c r="BU32" s="24">
        <f t="shared" si="98"/>
        <v>2804.8799999999997</v>
      </c>
      <c r="BV32" s="24">
        <f t="shared" si="98"/>
        <v>3761.1839999999993</v>
      </c>
      <c r="BW32" s="24">
        <f t="shared" si="98"/>
        <v>4093.1759999999995</v>
      </c>
      <c r="BX32" s="24">
        <f t="shared" si="98"/>
        <v>5121.864</v>
      </c>
      <c r="BY32" s="24">
        <f t="shared" si="98"/>
        <v>4927.679999999999</v>
      </c>
      <c r="BZ32" s="24">
        <f t="shared" si="98"/>
        <v>3306.696</v>
      </c>
      <c r="CA32" s="24">
        <f t="shared" si="98"/>
        <v>1650.9119999999998</v>
      </c>
      <c r="CB32" s="24">
        <f t="shared" si="98"/>
        <v>2908.5839999999994</v>
      </c>
      <c r="CC32" s="24">
        <f t="shared" si="98"/>
        <v>2815.3199999999997</v>
      </c>
      <c r="CD32" s="24">
        <f t="shared" si="98"/>
        <v>6911.976</v>
      </c>
      <c r="CE32" s="24">
        <f t="shared" si="98"/>
        <v>3452.8559999999998</v>
      </c>
      <c r="CF32" s="9" t="s">
        <v>56</v>
      </c>
      <c r="CG32" s="23">
        <v>0.8379120879120879</v>
      </c>
      <c r="CH32" s="45">
        <v>0.58</v>
      </c>
      <c r="CI32" s="24">
        <f aca="true" t="shared" si="99" ref="CI32:CU32">$BL$32*$B$45*CI39</f>
        <v>5203.991999999999</v>
      </c>
      <c r="CJ32" s="24">
        <f t="shared" si="99"/>
        <v>5240.879999999999</v>
      </c>
      <c r="CK32" s="24">
        <f t="shared" si="99"/>
        <v>3667.2239999999993</v>
      </c>
      <c r="CL32" s="24">
        <f t="shared" si="99"/>
        <v>5128.127999999999</v>
      </c>
      <c r="CM32" s="24">
        <f t="shared" si="99"/>
        <v>3695.0639999999994</v>
      </c>
      <c r="CN32" s="24">
        <f t="shared" si="99"/>
        <v>2891.1839999999993</v>
      </c>
      <c r="CO32" s="24">
        <f t="shared" si="99"/>
        <v>2924.5919999999996</v>
      </c>
      <c r="CP32" s="24">
        <f t="shared" si="99"/>
        <v>4004.0879999999993</v>
      </c>
      <c r="CQ32" s="24">
        <f t="shared" si="99"/>
        <v>4218.455999999999</v>
      </c>
      <c r="CR32" s="24">
        <f t="shared" si="99"/>
        <v>4946.472</v>
      </c>
      <c r="CS32" s="24">
        <f t="shared" si="99"/>
        <v>3746.5679999999993</v>
      </c>
      <c r="CT32" s="24">
        <f t="shared" si="99"/>
        <v>2853.5999999999995</v>
      </c>
      <c r="CU32" s="24">
        <f t="shared" si="99"/>
        <v>4063.247999999999</v>
      </c>
      <c r="CV32" s="9" t="s">
        <v>56</v>
      </c>
      <c r="CW32" s="12">
        <v>0.64</v>
      </c>
      <c r="CX32" s="24">
        <f aca="true" t="shared" si="100" ref="CX32:DE32">$AM$32*$B$45*CX39</f>
        <v>2403.0719999999997</v>
      </c>
      <c r="CY32" s="24">
        <f t="shared" si="100"/>
        <v>2142.72</v>
      </c>
      <c r="CZ32" s="24">
        <f t="shared" si="100"/>
        <v>4096.512</v>
      </c>
      <c r="DA32" s="24">
        <f t="shared" si="100"/>
        <v>2551.296</v>
      </c>
      <c r="DB32" s="24">
        <f t="shared" si="100"/>
        <v>3740.16</v>
      </c>
      <c r="DC32" s="24">
        <f t="shared" si="100"/>
        <v>3412.224</v>
      </c>
      <c r="DD32" s="24">
        <f t="shared" si="100"/>
        <v>2536.704</v>
      </c>
      <c r="DE32" s="24">
        <f t="shared" si="100"/>
        <v>860.9279999999999</v>
      </c>
    </row>
    <row r="33" spans="1:109" ht="12.75">
      <c r="A33" s="60" t="s">
        <v>45</v>
      </c>
      <c r="B33" s="60"/>
      <c r="C33" s="60"/>
      <c r="D33" s="60"/>
      <c r="E33" s="60"/>
      <c r="F33" s="60"/>
      <c r="G33" s="9" t="s">
        <v>54</v>
      </c>
      <c r="H33" s="10">
        <v>0.8379120879120879</v>
      </c>
      <c r="I33" s="12">
        <v>0.32</v>
      </c>
      <c r="J33" s="30">
        <f>$I$33*J39*$B$45</f>
        <v>2814.7200000000003</v>
      </c>
      <c r="K33" s="30">
        <f aca="true" t="shared" si="101" ref="K33:X33">$I$33*K39*$B$45</f>
        <v>2650.752</v>
      </c>
      <c r="L33" s="30">
        <f>$I$33*L39*$B$45</f>
        <v>1587.4559999999997</v>
      </c>
      <c r="M33" s="30">
        <f>$I$33*M39*$B$45</f>
        <v>1520.6399999999999</v>
      </c>
      <c r="N33" s="30">
        <f t="shared" si="101"/>
        <v>0</v>
      </c>
      <c r="O33" s="30">
        <f t="shared" si="101"/>
        <v>0</v>
      </c>
      <c r="P33" s="30">
        <f t="shared" si="101"/>
        <v>0</v>
      </c>
      <c r="Q33" s="30">
        <f t="shared" si="101"/>
        <v>0</v>
      </c>
      <c r="R33" s="30">
        <f t="shared" si="101"/>
        <v>0</v>
      </c>
      <c r="S33" s="30">
        <f t="shared" si="101"/>
        <v>0</v>
      </c>
      <c r="T33" s="30">
        <f t="shared" si="101"/>
        <v>0</v>
      </c>
      <c r="U33" s="30">
        <f t="shared" si="101"/>
        <v>0</v>
      </c>
      <c r="V33" s="30">
        <f t="shared" si="101"/>
        <v>0</v>
      </c>
      <c r="W33" s="30">
        <f t="shared" si="101"/>
        <v>0</v>
      </c>
      <c r="X33" s="30">
        <f t="shared" si="101"/>
        <v>0</v>
      </c>
      <c r="Y33" s="25" t="s">
        <v>21</v>
      </c>
      <c r="Z33" s="23">
        <v>0.8379120879120879</v>
      </c>
      <c r="AA33" s="45">
        <v>0.32</v>
      </c>
      <c r="AB33" s="30">
        <f>$AA$33*AB39*$B$45</f>
        <v>0</v>
      </c>
      <c r="AC33" s="30">
        <f>$AA$33*AC39*$B$45</f>
        <v>0</v>
      </c>
      <c r="AD33" s="30">
        <f>$AA$33*AD39*$B$45</f>
        <v>0</v>
      </c>
      <c r="AE33" s="30">
        <f>$AA$33*AE39*$B$45</f>
        <v>0</v>
      </c>
      <c r="AF33" s="30">
        <f>$AA$33*AF39*$B$45</f>
        <v>0</v>
      </c>
      <c r="AG33" s="9" t="s">
        <v>54</v>
      </c>
      <c r="AH33" s="10">
        <v>0.8379120879120879</v>
      </c>
      <c r="AI33" s="12">
        <v>0.32</v>
      </c>
      <c r="AJ33" s="30">
        <f>$I$33*AJ39*$B$45</f>
        <v>2236.0319999999997</v>
      </c>
      <c r="AK33" s="9" t="s">
        <v>54</v>
      </c>
      <c r="AL33" s="23">
        <v>0.8379120879120879</v>
      </c>
      <c r="AM33" s="12">
        <v>0.32</v>
      </c>
      <c r="AN33" s="24">
        <f>$AM$33*$B$45*AN39</f>
        <v>2058.624</v>
      </c>
      <c r="AO33" s="24">
        <f>$AM$33*$B$45*AO39</f>
        <v>1585.5359999999998</v>
      </c>
      <c r="AP33" s="24" t="e">
        <f>#REF!*AP39*$B$45</f>
        <v>#REF!</v>
      </c>
      <c r="AQ33" s="24" t="e">
        <f>#REF!*AQ39*$B$45</f>
        <v>#REF!</v>
      </c>
      <c r="AR33" s="24" t="e">
        <f>#REF!*AR39*$B$45</f>
        <v>#REF!</v>
      </c>
      <c r="AS33" s="24" t="e">
        <f>#REF!*AS39*$B$45</f>
        <v>#REF!</v>
      </c>
      <c r="AT33" s="25" t="s">
        <v>21</v>
      </c>
      <c r="AU33" s="23">
        <v>0.8379120879120879</v>
      </c>
      <c r="AV33" s="12">
        <v>0.32</v>
      </c>
      <c r="AW33" s="24">
        <f>$AV$33*$B$45*AW39</f>
        <v>0</v>
      </c>
      <c r="AX33" s="24">
        <f>$AM$33*$B$45*AX39</f>
        <v>1109.376</v>
      </c>
      <c r="AY33" s="24">
        <f>$AM$33*$B$45*AY39</f>
        <v>2920.3199999999997</v>
      </c>
      <c r="AZ33" s="24">
        <f>$AM$33*$B$45*AZ39</f>
        <v>1377.0240000000001</v>
      </c>
      <c r="BA33" s="24" t="e">
        <f>#REF!*BA39*$B$45</f>
        <v>#REF!</v>
      </c>
      <c r="BB33" s="24" t="e">
        <f>#REF!*BB39*$B$45</f>
        <v>#REF!</v>
      </c>
      <c r="BC33" s="24" t="e">
        <f>#REF!*BC39*$B$45</f>
        <v>#REF!</v>
      </c>
      <c r="BD33" s="24" t="e">
        <f>#REF!*BD39*$B$45</f>
        <v>#REF!</v>
      </c>
      <c r="BE33" s="25" t="s">
        <v>21</v>
      </c>
      <c r="BF33" s="23">
        <v>0.8379120879120879</v>
      </c>
      <c r="BG33" s="12">
        <v>0.32</v>
      </c>
      <c r="BH33" s="24">
        <f>$AV$33*$B$45*BH39</f>
        <v>0</v>
      </c>
      <c r="BI33" s="24">
        <f>$AM$33*$B$45*BI39</f>
        <v>1335.168</v>
      </c>
      <c r="BJ33" s="9" t="s">
        <v>54</v>
      </c>
      <c r="BK33" s="23">
        <v>0.8379120879120879</v>
      </c>
      <c r="BL33" s="45">
        <v>0.32</v>
      </c>
      <c r="BM33" s="24">
        <f aca="true" t="shared" si="102" ref="BM33:CE33">$BL$33*$B$45*BM39</f>
        <v>1990.656</v>
      </c>
      <c r="BN33" s="24">
        <f t="shared" si="102"/>
        <v>1727.232</v>
      </c>
      <c r="BO33" s="24">
        <f t="shared" si="102"/>
        <v>2347.392</v>
      </c>
      <c r="BP33" s="24">
        <f t="shared" si="102"/>
        <v>2793.6</v>
      </c>
      <c r="BQ33" s="24">
        <f t="shared" si="102"/>
        <v>2045.184</v>
      </c>
      <c r="BR33" s="24">
        <f t="shared" si="102"/>
        <v>1996.8</v>
      </c>
      <c r="BS33" s="24">
        <f t="shared" si="102"/>
        <v>1623.168</v>
      </c>
      <c r="BT33" s="24">
        <f t="shared" si="102"/>
        <v>1807.4879999999998</v>
      </c>
      <c r="BU33" s="24">
        <f t="shared" si="102"/>
        <v>1547.52</v>
      </c>
      <c r="BV33" s="24">
        <f t="shared" si="102"/>
        <v>2075.136</v>
      </c>
      <c r="BW33" s="24">
        <f t="shared" si="102"/>
        <v>2258.304</v>
      </c>
      <c r="BX33" s="24">
        <f t="shared" si="102"/>
        <v>2825.8559999999998</v>
      </c>
      <c r="BY33" s="24">
        <f t="shared" si="102"/>
        <v>2718.72</v>
      </c>
      <c r="BZ33" s="24">
        <f t="shared" si="102"/>
        <v>1824.384</v>
      </c>
      <c r="CA33" s="24">
        <f t="shared" si="102"/>
        <v>910.848</v>
      </c>
      <c r="CB33" s="24">
        <f t="shared" si="102"/>
        <v>1604.7359999999999</v>
      </c>
      <c r="CC33" s="24">
        <f t="shared" si="102"/>
        <v>1553.28</v>
      </c>
      <c r="CD33" s="24">
        <f t="shared" si="102"/>
        <v>3813.504</v>
      </c>
      <c r="CE33" s="24">
        <f t="shared" si="102"/>
        <v>1905.0240000000001</v>
      </c>
      <c r="CF33" s="9" t="s">
        <v>54</v>
      </c>
      <c r="CG33" s="23">
        <v>0.8379120879120879</v>
      </c>
      <c r="CH33" s="45">
        <v>0.32</v>
      </c>
      <c r="CI33" s="24">
        <f aca="true" t="shared" si="103" ref="CI33:CU33">$BL$33*$B$45*CI39</f>
        <v>2871.168</v>
      </c>
      <c r="CJ33" s="24">
        <f t="shared" si="103"/>
        <v>2891.52</v>
      </c>
      <c r="CK33" s="24">
        <f t="shared" si="103"/>
        <v>2023.2959999999998</v>
      </c>
      <c r="CL33" s="24">
        <f t="shared" si="103"/>
        <v>2829.312</v>
      </c>
      <c r="CM33" s="24">
        <f t="shared" si="103"/>
        <v>2038.656</v>
      </c>
      <c r="CN33" s="24">
        <f t="shared" si="103"/>
        <v>1595.136</v>
      </c>
      <c r="CO33" s="24">
        <f t="shared" si="103"/>
        <v>1613.568</v>
      </c>
      <c r="CP33" s="24">
        <f t="shared" si="103"/>
        <v>2209.1519999999996</v>
      </c>
      <c r="CQ33" s="24">
        <f t="shared" si="103"/>
        <v>2327.424</v>
      </c>
      <c r="CR33" s="24">
        <f t="shared" si="103"/>
        <v>2729.088</v>
      </c>
      <c r="CS33" s="24">
        <f t="shared" si="103"/>
        <v>2067.0719999999997</v>
      </c>
      <c r="CT33" s="24">
        <f t="shared" si="103"/>
        <v>1574.3999999999999</v>
      </c>
      <c r="CU33" s="24">
        <f t="shared" si="103"/>
        <v>2241.792</v>
      </c>
      <c r="CV33" s="9" t="s">
        <v>54</v>
      </c>
      <c r="CW33" s="12">
        <v>0.32</v>
      </c>
      <c r="CX33" s="24">
        <f aca="true" t="shared" si="104" ref="CX33:DE33">$AM$33*$B$45*CX39</f>
        <v>1201.5359999999998</v>
      </c>
      <c r="CY33" s="24">
        <f t="shared" si="104"/>
        <v>1071.36</v>
      </c>
      <c r="CZ33" s="24">
        <f t="shared" si="104"/>
        <v>2048.256</v>
      </c>
      <c r="DA33" s="24">
        <f t="shared" si="104"/>
        <v>1275.648</v>
      </c>
      <c r="DB33" s="24">
        <f t="shared" si="104"/>
        <v>1870.08</v>
      </c>
      <c r="DC33" s="24">
        <f t="shared" si="104"/>
        <v>1706.112</v>
      </c>
      <c r="DD33" s="24">
        <f t="shared" si="104"/>
        <v>1268.352</v>
      </c>
      <c r="DE33" s="24">
        <f t="shared" si="104"/>
        <v>430.46399999999994</v>
      </c>
    </row>
    <row r="34" spans="1:109" ht="12.75">
      <c r="A34" s="60" t="s">
        <v>46</v>
      </c>
      <c r="B34" s="60"/>
      <c r="C34" s="60"/>
      <c r="D34" s="60"/>
      <c r="E34" s="60"/>
      <c r="F34" s="60"/>
      <c r="G34" s="9" t="s">
        <v>21</v>
      </c>
      <c r="H34" s="10">
        <v>0.8379120879120879</v>
      </c>
      <c r="I34" s="12">
        <v>0</v>
      </c>
      <c r="J34" s="30">
        <f aca="true" t="shared" si="105" ref="J34:R34">$I$34*J39*$B$45</f>
        <v>0</v>
      </c>
      <c r="K34" s="30">
        <f t="shared" si="105"/>
        <v>0</v>
      </c>
      <c r="L34" s="30">
        <f t="shared" si="105"/>
        <v>0</v>
      </c>
      <c r="M34" s="30">
        <f>$I$34*M39*$B$45</f>
        <v>0</v>
      </c>
      <c r="N34" s="30">
        <f t="shared" si="105"/>
        <v>0</v>
      </c>
      <c r="O34" s="30">
        <f t="shared" si="105"/>
        <v>0</v>
      </c>
      <c r="P34" s="30">
        <f t="shared" si="105"/>
        <v>0</v>
      </c>
      <c r="Q34" s="30">
        <f t="shared" si="105"/>
        <v>0</v>
      </c>
      <c r="R34" s="30">
        <f t="shared" si="105"/>
        <v>0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24" t="e">
        <f>#REF!*V39*$B$45</f>
        <v>#REF!</v>
      </c>
      <c r="W34" s="24" t="e">
        <f>#REF!*W39*$B$45</f>
        <v>#REF!</v>
      </c>
      <c r="X34" s="30">
        <f>$I$34*X39*$B$45</f>
        <v>0</v>
      </c>
      <c r="Y34" s="25" t="s">
        <v>21</v>
      </c>
      <c r="Z34" s="23">
        <v>0.8379120879120879</v>
      </c>
      <c r="AA34" s="45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30">
        <f>$AA$34*AF39*$B$45</f>
        <v>0</v>
      </c>
      <c r="AG34" s="9" t="s">
        <v>21</v>
      </c>
      <c r="AH34" s="10">
        <v>0.8379120879120879</v>
      </c>
      <c r="AI34" s="12">
        <v>0</v>
      </c>
      <c r="AJ34" s="30">
        <f>$I$34*AJ39*$B$45</f>
        <v>0</v>
      </c>
      <c r="AK34" s="9" t="s">
        <v>21</v>
      </c>
      <c r="AL34" s="23">
        <v>0.8379120879120879</v>
      </c>
      <c r="AM34" s="12">
        <v>0</v>
      </c>
      <c r="AN34" s="24">
        <f>$AM$34*$B$45*AN39</f>
        <v>0</v>
      </c>
      <c r="AO34" s="24">
        <f>$AM$34*$B$45*AO39</f>
        <v>0</v>
      </c>
      <c r="AP34" s="24" t="e">
        <f>#REF!*AP39*$B$45</f>
        <v>#REF!</v>
      </c>
      <c r="AQ34" s="24" t="e">
        <f>#REF!*AQ39*$B$45</f>
        <v>#REF!</v>
      </c>
      <c r="AR34" s="24" t="e">
        <f>#REF!*AR39*$B$45</f>
        <v>#REF!</v>
      </c>
      <c r="AS34" s="24" t="e">
        <f>#REF!*AS39*$B$45</f>
        <v>#REF!</v>
      </c>
      <c r="AT34" s="25" t="s">
        <v>21</v>
      </c>
      <c r="AU34" s="23">
        <v>0.8379120879120879</v>
      </c>
      <c r="AV34" s="12">
        <v>0</v>
      </c>
      <c r="AW34" s="24">
        <f>$AV$34*$B$45*AW39</f>
        <v>0</v>
      </c>
      <c r="AX34" s="24">
        <f>$AM$34*$B$45*AX39</f>
        <v>0</v>
      </c>
      <c r="AY34" s="24">
        <f>$AM$34*$B$45*AY39</f>
        <v>0</v>
      </c>
      <c r="AZ34" s="24">
        <f>$AM$34*$B$45*AZ39</f>
        <v>0</v>
      </c>
      <c r="BA34" s="24" t="e">
        <f>#REF!*BA39*$B$45</f>
        <v>#REF!</v>
      </c>
      <c r="BB34" s="24" t="e">
        <f>#REF!*BB39*$B$45</f>
        <v>#REF!</v>
      </c>
      <c r="BC34" s="24" t="e">
        <f>#REF!*BC39*$B$45</f>
        <v>#REF!</v>
      </c>
      <c r="BD34" s="24" t="e">
        <f>#REF!*BD39*$B$45</f>
        <v>#REF!</v>
      </c>
      <c r="BE34" s="25" t="s">
        <v>21</v>
      </c>
      <c r="BF34" s="23">
        <v>0.8379120879120879</v>
      </c>
      <c r="BG34" s="12">
        <v>0</v>
      </c>
      <c r="BH34" s="24">
        <f>$AV$34*$B$45*BH39</f>
        <v>0</v>
      </c>
      <c r="BI34" s="24">
        <f>$AM$34*$B$45*BI39</f>
        <v>0</v>
      </c>
      <c r="BJ34" s="9" t="s">
        <v>21</v>
      </c>
      <c r="BK34" s="23">
        <v>0.8379120879120879</v>
      </c>
      <c r="BL34" s="45">
        <v>0</v>
      </c>
      <c r="BM34" s="24">
        <f aca="true" t="shared" si="106" ref="BM34:CE34">$BL$34*$B$45*BM39</f>
        <v>0</v>
      </c>
      <c r="BN34" s="24">
        <f t="shared" si="106"/>
        <v>0</v>
      </c>
      <c r="BO34" s="24">
        <f t="shared" si="106"/>
        <v>0</v>
      </c>
      <c r="BP34" s="24">
        <f t="shared" si="106"/>
        <v>0</v>
      </c>
      <c r="BQ34" s="24">
        <f t="shared" si="106"/>
        <v>0</v>
      </c>
      <c r="BR34" s="24">
        <f t="shared" si="106"/>
        <v>0</v>
      </c>
      <c r="BS34" s="24">
        <f t="shared" si="106"/>
        <v>0</v>
      </c>
      <c r="BT34" s="24">
        <f t="shared" si="106"/>
        <v>0</v>
      </c>
      <c r="BU34" s="24">
        <f t="shared" si="106"/>
        <v>0</v>
      </c>
      <c r="BV34" s="24">
        <f t="shared" si="106"/>
        <v>0</v>
      </c>
      <c r="BW34" s="24">
        <f t="shared" si="106"/>
        <v>0</v>
      </c>
      <c r="BX34" s="24">
        <f t="shared" si="106"/>
        <v>0</v>
      </c>
      <c r="BY34" s="24">
        <f t="shared" si="106"/>
        <v>0</v>
      </c>
      <c r="BZ34" s="24">
        <f t="shared" si="106"/>
        <v>0</v>
      </c>
      <c r="CA34" s="24">
        <f t="shared" si="106"/>
        <v>0</v>
      </c>
      <c r="CB34" s="24">
        <f t="shared" si="106"/>
        <v>0</v>
      </c>
      <c r="CC34" s="24">
        <f t="shared" si="106"/>
        <v>0</v>
      </c>
      <c r="CD34" s="24">
        <f t="shared" si="106"/>
        <v>0</v>
      </c>
      <c r="CE34" s="24">
        <f t="shared" si="106"/>
        <v>0</v>
      </c>
      <c r="CF34" s="9" t="s">
        <v>21</v>
      </c>
      <c r="CG34" s="23">
        <v>0.8379120879120879</v>
      </c>
      <c r="CH34" s="45">
        <v>0</v>
      </c>
      <c r="CI34" s="24">
        <f aca="true" t="shared" si="107" ref="CI34:CU34">$BL$34*$B$45*CI39</f>
        <v>0</v>
      </c>
      <c r="CJ34" s="24">
        <f t="shared" si="107"/>
        <v>0</v>
      </c>
      <c r="CK34" s="24">
        <f t="shared" si="107"/>
        <v>0</v>
      </c>
      <c r="CL34" s="24">
        <f t="shared" si="107"/>
        <v>0</v>
      </c>
      <c r="CM34" s="24">
        <f t="shared" si="107"/>
        <v>0</v>
      </c>
      <c r="CN34" s="24">
        <f t="shared" si="107"/>
        <v>0</v>
      </c>
      <c r="CO34" s="24">
        <f t="shared" si="107"/>
        <v>0</v>
      </c>
      <c r="CP34" s="24">
        <f t="shared" si="107"/>
        <v>0</v>
      </c>
      <c r="CQ34" s="24">
        <f t="shared" si="107"/>
        <v>0</v>
      </c>
      <c r="CR34" s="24">
        <f t="shared" si="107"/>
        <v>0</v>
      </c>
      <c r="CS34" s="24">
        <f t="shared" si="107"/>
        <v>0</v>
      </c>
      <c r="CT34" s="24">
        <f t="shared" si="107"/>
        <v>0</v>
      </c>
      <c r="CU34" s="24">
        <f t="shared" si="107"/>
        <v>0</v>
      </c>
      <c r="CV34" s="9" t="s">
        <v>21</v>
      </c>
      <c r="CW34" s="12">
        <v>0</v>
      </c>
      <c r="CX34" s="24">
        <f aca="true" t="shared" si="108" ref="CX34:DE34">$AM$34*$B$45*CX39</f>
        <v>0</v>
      </c>
      <c r="CY34" s="24">
        <f t="shared" si="108"/>
        <v>0</v>
      </c>
      <c r="CZ34" s="24">
        <f t="shared" si="108"/>
        <v>0</v>
      </c>
      <c r="DA34" s="24">
        <f t="shared" si="108"/>
        <v>0</v>
      </c>
      <c r="DB34" s="24">
        <f t="shared" si="108"/>
        <v>0</v>
      </c>
      <c r="DC34" s="24">
        <f t="shared" si="108"/>
        <v>0</v>
      </c>
      <c r="DD34" s="24">
        <f t="shared" si="108"/>
        <v>0</v>
      </c>
      <c r="DE34" s="24">
        <f t="shared" si="108"/>
        <v>0</v>
      </c>
    </row>
    <row r="35" spans="1:109" ht="12.75">
      <c r="A35" s="60" t="s">
        <v>47</v>
      </c>
      <c r="B35" s="60"/>
      <c r="C35" s="60"/>
      <c r="D35" s="60"/>
      <c r="E35" s="60"/>
      <c r="F35" s="60"/>
      <c r="G35" s="9" t="s">
        <v>21</v>
      </c>
      <c r="H35" s="10">
        <v>0.8379120879120879</v>
      </c>
      <c r="I35" s="12">
        <v>0</v>
      </c>
      <c r="J35" s="30">
        <f aca="true" t="shared" si="109" ref="J35:R35">$I$35*J39*$B$45</f>
        <v>0</v>
      </c>
      <c r="K35" s="30">
        <f t="shared" si="109"/>
        <v>0</v>
      </c>
      <c r="L35" s="30">
        <f t="shared" si="109"/>
        <v>0</v>
      </c>
      <c r="M35" s="30">
        <f>$I$35*M39*$B$45</f>
        <v>0</v>
      </c>
      <c r="N35" s="30">
        <f t="shared" si="109"/>
        <v>0</v>
      </c>
      <c r="O35" s="30">
        <f t="shared" si="109"/>
        <v>0</v>
      </c>
      <c r="P35" s="30">
        <f t="shared" si="109"/>
        <v>0</v>
      </c>
      <c r="Q35" s="30">
        <f t="shared" si="109"/>
        <v>0</v>
      </c>
      <c r="R35" s="30">
        <f t="shared" si="109"/>
        <v>0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24" t="e">
        <f>#REF!*V39*$B$45</f>
        <v>#REF!</v>
      </c>
      <c r="W35" s="24" t="e">
        <f>#REF!*W39*$B$45</f>
        <v>#REF!</v>
      </c>
      <c r="X35" s="30">
        <f>$I$35*X39*$B$45</f>
        <v>0</v>
      </c>
      <c r="Y35" s="25" t="s">
        <v>21</v>
      </c>
      <c r="Z35" s="23">
        <v>0.8379120879120879</v>
      </c>
      <c r="AA35" s="45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30">
        <f>$AA$35*AF39*$B$45</f>
        <v>0</v>
      </c>
      <c r="AG35" s="9" t="s">
        <v>21</v>
      </c>
      <c r="AH35" s="10">
        <v>0.8379120879120879</v>
      </c>
      <c r="AI35" s="12">
        <v>0</v>
      </c>
      <c r="AJ35" s="30">
        <f>$I$35*AJ39*$B$45</f>
        <v>0</v>
      </c>
      <c r="AK35" s="9" t="s">
        <v>21</v>
      </c>
      <c r="AL35" s="23">
        <v>0.8379120879120879</v>
      </c>
      <c r="AM35" s="12">
        <v>0</v>
      </c>
      <c r="AN35" s="24">
        <f>$AM$35*$B$45*AN39</f>
        <v>0</v>
      </c>
      <c r="AO35" s="24">
        <f>$AM$35*$B$45*AO39</f>
        <v>0</v>
      </c>
      <c r="AP35" s="24" t="e">
        <f>#REF!*AP39*$B$45</f>
        <v>#REF!</v>
      </c>
      <c r="AQ35" s="24" t="e">
        <f>#REF!*AQ39*$B$45</f>
        <v>#REF!</v>
      </c>
      <c r="AR35" s="24" t="e">
        <f>#REF!*AR39*$B$45</f>
        <v>#REF!</v>
      </c>
      <c r="AS35" s="24" t="e">
        <f>#REF!*AS39*$B$45</f>
        <v>#REF!</v>
      </c>
      <c r="AT35" s="25" t="s">
        <v>21</v>
      </c>
      <c r="AU35" s="23">
        <v>0.8379120879120879</v>
      </c>
      <c r="AV35" s="12">
        <v>0</v>
      </c>
      <c r="AW35" s="24">
        <f>$AV$35*$B$45*AW39</f>
        <v>0</v>
      </c>
      <c r="AX35" s="24">
        <f>$AM$35*$B$45*AX39</f>
        <v>0</v>
      </c>
      <c r="AY35" s="24">
        <f>$AM$35*$B$45*AY39</f>
        <v>0</v>
      </c>
      <c r="AZ35" s="24">
        <f>$AM$35*$B$45*AZ39</f>
        <v>0</v>
      </c>
      <c r="BA35" s="24" t="e">
        <f>#REF!*BA39*$B$45</f>
        <v>#REF!</v>
      </c>
      <c r="BB35" s="24" t="e">
        <f>#REF!*BB39*$B$45</f>
        <v>#REF!</v>
      </c>
      <c r="BC35" s="24" t="e">
        <f>#REF!*BC39*$B$45</f>
        <v>#REF!</v>
      </c>
      <c r="BD35" s="24" t="e">
        <f>#REF!*BD39*$B$45</f>
        <v>#REF!</v>
      </c>
      <c r="BE35" s="25" t="s">
        <v>21</v>
      </c>
      <c r="BF35" s="23">
        <v>0.8379120879120879</v>
      </c>
      <c r="BG35" s="12">
        <v>0</v>
      </c>
      <c r="BH35" s="24">
        <f>$AV$35*$B$45*BH39</f>
        <v>0</v>
      </c>
      <c r="BI35" s="24">
        <f>$AM$35*$B$45*BI39</f>
        <v>0</v>
      </c>
      <c r="BJ35" s="9" t="s">
        <v>21</v>
      </c>
      <c r="BK35" s="23">
        <v>0.8379120879120879</v>
      </c>
      <c r="BL35" s="45">
        <v>0</v>
      </c>
      <c r="BM35" s="24">
        <f aca="true" t="shared" si="110" ref="BM35:CE35">$BL$35*$B$45*BM39</f>
        <v>0</v>
      </c>
      <c r="BN35" s="24">
        <f t="shared" si="110"/>
        <v>0</v>
      </c>
      <c r="BO35" s="24">
        <f t="shared" si="110"/>
        <v>0</v>
      </c>
      <c r="BP35" s="24">
        <f t="shared" si="110"/>
        <v>0</v>
      </c>
      <c r="BQ35" s="24">
        <f t="shared" si="110"/>
        <v>0</v>
      </c>
      <c r="BR35" s="24">
        <f t="shared" si="110"/>
        <v>0</v>
      </c>
      <c r="BS35" s="24">
        <f t="shared" si="110"/>
        <v>0</v>
      </c>
      <c r="BT35" s="24">
        <f t="shared" si="110"/>
        <v>0</v>
      </c>
      <c r="BU35" s="24">
        <f t="shared" si="110"/>
        <v>0</v>
      </c>
      <c r="BV35" s="24">
        <f t="shared" si="110"/>
        <v>0</v>
      </c>
      <c r="BW35" s="24">
        <f t="shared" si="110"/>
        <v>0</v>
      </c>
      <c r="BX35" s="24">
        <f t="shared" si="110"/>
        <v>0</v>
      </c>
      <c r="BY35" s="24">
        <f t="shared" si="110"/>
        <v>0</v>
      </c>
      <c r="BZ35" s="24">
        <f t="shared" si="110"/>
        <v>0</v>
      </c>
      <c r="CA35" s="24">
        <f t="shared" si="110"/>
        <v>0</v>
      </c>
      <c r="CB35" s="24">
        <f t="shared" si="110"/>
        <v>0</v>
      </c>
      <c r="CC35" s="24">
        <f t="shared" si="110"/>
        <v>0</v>
      </c>
      <c r="CD35" s="24">
        <f t="shared" si="110"/>
        <v>0</v>
      </c>
      <c r="CE35" s="24">
        <f t="shared" si="110"/>
        <v>0</v>
      </c>
      <c r="CF35" s="9" t="s">
        <v>21</v>
      </c>
      <c r="CG35" s="23">
        <v>0.8379120879120879</v>
      </c>
      <c r="CH35" s="45">
        <v>0</v>
      </c>
      <c r="CI35" s="24">
        <f aca="true" t="shared" si="111" ref="CI35:CU35">$BL$35*$B$45*CI39</f>
        <v>0</v>
      </c>
      <c r="CJ35" s="24">
        <f t="shared" si="111"/>
        <v>0</v>
      </c>
      <c r="CK35" s="24">
        <f t="shared" si="111"/>
        <v>0</v>
      </c>
      <c r="CL35" s="24">
        <f t="shared" si="111"/>
        <v>0</v>
      </c>
      <c r="CM35" s="24">
        <f t="shared" si="111"/>
        <v>0</v>
      </c>
      <c r="CN35" s="24">
        <f t="shared" si="111"/>
        <v>0</v>
      </c>
      <c r="CO35" s="24">
        <f t="shared" si="111"/>
        <v>0</v>
      </c>
      <c r="CP35" s="24">
        <f t="shared" si="111"/>
        <v>0</v>
      </c>
      <c r="CQ35" s="24">
        <f t="shared" si="111"/>
        <v>0</v>
      </c>
      <c r="CR35" s="24">
        <f t="shared" si="111"/>
        <v>0</v>
      </c>
      <c r="CS35" s="24">
        <f t="shared" si="111"/>
        <v>0</v>
      </c>
      <c r="CT35" s="24">
        <f t="shared" si="111"/>
        <v>0</v>
      </c>
      <c r="CU35" s="24">
        <f t="shared" si="111"/>
        <v>0</v>
      </c>
      <c r="CV35" s="9" t="s">
        <v>21</v>
      </c>
      <c r="CW35" s="12">
        <v>0</v>
      </c>
      <c r="CX35" s="24">
        <f aca="true" t="shared" si="112" ref="CX35:DE35">$AM$35*$B$45*CX39</f>
        <v>0</v>
      </c>
      <c r="CY35" s="24">
        <f t="shared" si="112"/>
        <v>0</v>
      </c>
      <c r="CZ35" s="24">
        <f t="shared" si="112"/>
        <v>0</v>
      </c>
      <c r="DA35" s="24">
        <f t="shared" si="112"/>
        <v>0</v>
      </c>
      <c r="DB35" s="24">
        <f t="shared" si="112"/>
        <v>0</v>
      </c>
      <c r="DC35" s="24">
        <f t="shared" si="112"/>
        <v>0</v>
      </c>
      <c r="DD35" s="24">
        <f t="shared" si="112"/>
        <v>0</v>
      </c>
      <c r="DE35" s="24">
        <f t="shared" si="112"/>
        <v>0</v>
      </c>
    </row>
    <row r="36" spans="1:109" ht="12.75">
      <c r="A36" s="67" t="s">
        <v>41</v>
      </c>
      <c r="B36" s="67"/>
      <c r="C36" s="67"/>
      <c r="D36" s="67"/>
      <c r="E36" s="67"/>
      <c r="F36" s="67"/>
      <c r="G36" s="11"/>
      <c r="H36" s="6">
        <f>SUM(H38:H40)</f>
        <v>114.22570239999999</v>
      </c>
      <c r="I36" s="40">
        <v>0.62</v>
      </c>
      <c r="J36" s="31">
        <f>$I$36*J39*$B$45</f>
        <v>5453.5199999999995</v>
      </c>
      <c r="K36" s="31">
        <f aca="true" t="shared" si="113" ref="K36:X36">$I$36*K39*$B$45</f>
        <v>5135.832</v>
      </c>
      <c r="L36" s="31">
        <f>$I$36*L39*$B$45</f>
        <v>3075.696</v>
      </c>
      <c r="M36" s="31">
        <f>$I$36*M39*$B$45</f>
        <v>2946.2400000000002</v>
      </c>
      <c r="N36" s="31">
        <f t="shared" si="113"/>
        <v>0</v>
      </c>
      <c r="O36" s="31">
        <f t="shared" si="113"/>
        <v>0</v>
      </c>
      <c r="P36" s="31">
        <f t="shared" si="113"/>
        <v>0</v>
      </c>
      <c r="Q36" s="31">
        <f t="shared" si="113"/>
        <v>0</v>
      </c>
      <c r="R36" s="31">
        <f t="shared" si="113"/>
        <v>0</v>
      </c>
      <c r="S36" s="31">
        <f t="shared" si="113"/>
        <v>0</v>
      </c>
      <c r="T36" s="31">
        <f t="shared" si="113"/>
        <v>0</v>
      </c>
      <c r="U36" s="31">
        <f t="shared" si="113"/>
        <v>0</v>
      </c>
      <c r="V36" s="31">
        <f t="shared" si="113"/>
        <v>0</v>
      </c>
      <c r="W36" s="31">
        <f t="shared" si="113"/>
        <v>0</v>
      </c>
      <c r="X36" s="31">
        <f t="shared" si="113"/>
        <v>0</v>
      </c>
      <c r="Y36" s="26"/>
      <c r="Z36" s="28">
        <f>SUM(Z38:Z40)</f>
        <v>114.22570239999999</v>
      </c>
      <c r="AA36" s="46">
        <v>0.62</v>
      </c>
      <c r="AB36" s="31">
        <f>$AA$36*AB39*$B$45</f>
        <v>0</v>
      </c>
      <c r="AC36" s="31">
        <f>$AA$36*AC39*$B$45</f>
        <v>0</v>
      </c>
      <c r="AD36" s="31">
        <f>$AA$36*AD39*$B$45</f>
        <v>0</v>
      </c>
      <c r="AE36" s="31">
        <f>$AA$36*AE39*$B$45</f>
        <v>0</v>
      </c>
      <c r="AF36" s="31">
        <f>$AA$36*AF39*$B$45</f>
        <v>0</v>
      </c>
      <c r="AG36" s="11"/>
      <c r="AH36" s="6">
        <f>SUM(AH38:AH40)</f>
        <v>114.22570239999999</v>
      </c>
      <c r="AI36" s="40">
        <v>0</v>
      </c>
      <c r="AJ36" s="31">
        <f>$AI$36*AJ39*$B$45</f>
        <v>0</v>
      </c>
      <c r="AK36" s="11"/>
      <c r="AL36" s="28">
        <f>SUM(AL38:AL40)</f>
        <v>114.22570239999999</v>
      </c>
      <c r="AM36" s="40">
        <v>0.62</v>
      </c>
      <c r="AN36" s="31">
        <f>$AM$36*$B$45*AN39</f>
        <v>3988.584</v>
      </c>
      <c r="AO36" s="31">
        <f>$AM$36*$B$45*AO39</f>
        <v>3071.9759999999997</v>
      </c>
      <c r="AP36" s="31" t="e">
        <f>#REF!*AP39*$B$45</f>
        <v>#REF!</v>
      </c>
      <c r="AQ36" s="31" t="e">
        <f>#REF!*AQ39*$B$45</f>
        <v>#REF!</v>
      </c>
      <c r="AR36" s="31" t="e">
        <f>#REF!*AR39*$B$45</f>
        <v>#REF!</v>
      </c>
      <c r="AS36" s="31" t="e">
        <f>#REF!*AS39*$B$45</f>
        <v>#REF!</v>
      </c>
      <c r="AT36" s="26"/>
      <c r="AU36" s="28">
        <f>SUM(AU38:AU40)</f>
        <v>114.22570239999999</v>
      </c>
      <c r="AV36" s="40">
        <v>0</v>
      </c>
      <c r="AW36" s="31">
        <f>$AV$36*$B$45*AW39</f>
        <v>0</v>
      </c>
      <c r="AX36" s="31">
        <f>$AM$36*$B$45*AX39</f>
        <v>2149.4159999999997</v>
      </c>
      <c r="AY36" s="31">
        <f>$AM$36*$B$45*AY39</f>
        <v>5658.12</v>
      </c>
      <c r="AZ36" s="31">
        <f>$AM$36*$B$45*AZ39</f>
        <v>2667.984</v>
      </c>
      <c r="BA36" s="31" t="e">
        <f>#REF!*BA39*$B$45</f>
        <v>#REF!</v>
      </c>
      <c r="BB36" s="31" t="e">
        <f>#REF!*BB39*$B$45</f>
        <v>#REF!</v>
      </c>
      <c r="BC36" s="31" t="e">
        <f>#REF!*BC39*$B$45</f>
        <v>#REF!</v>
      </c>
      <c r="BD36" s="31" t="e">
        <f>#REF!*BD39*$B$45</f>
        <v>#REF!</v>
      </c>
      <c r="BE36" s="26"/>
      <c r="BF36" s="28">
        <f>SUM(BF38:BF40)</f>
        <v>114.22570239999999</v>
      </c>
      <c r="BG36" s="40">
        <v>0</v>
      </c>
      <c r="BH36" s="31">
        <f>$AV$36*$B$45*BH39</f>
        <v>0</v>
      </c>
      <c r="BI36" s="31">
        <f>$AM$36*$B$45*BI39</f>
        <v>2586.888</v>
      </c>
      <c r="BJ36" s="11"/>
      <c r="BK36" s="28">
        <f>SUM(BK38:BK40)</f>
        <v>114.22570239999999</v>
      </c>
      <c r="BL36" s="46">
        <v>0.62</v>
      </c>
      <c r="BM36" s="31">
        <f aca="true" t="shared" si="114" ref="BM36:CE36">$BL$36*$B$45*BM39</f>
        <v>3856.8959999999997</v>
      </c>
      <c r="BN36" s="31">
        <f t="shared" si="114"/>
        <v>3346.5119999999997</v>
      </c>
      <c r="BO36" s="31">
        <f t="shared" si="114"/>
        <v>4548.071999999999</v>
      </c>
      <c r="BP36" s="31">
        <f t="shared" si="114"/>
        <v>5412.599999999999</v>
      </c>
      <c r="BQ36" s="31">
        <f t="shared" si="114"/>
        <v>3962.544</v>
      </c>
      <c r="BR36" s="31">
        <f t="shared" si="114"/>
        <v>3868.7999999999997</v>
      </c>
      <c r="BS36" s="31">
        <f t="shared" si="114"/>
        <v>3144.888</v>
      </c>
      <c r="BT36" s="31">
        <f t="shared" si="114"/>
        <v>3502.008</v>
      </c>
      <c r="BU36" s="31">
        <f t="shared" si="114"/>
        <v>2998.3199999999997</v>
      </c>
      <c r="BV36" s="31">
        <f t="shared" si="114"/>
        <v>4020.5759999999996</v>
      </c>
      <c r="BW36" s="31">
        <f t="shared" si="114"/>
        <v>4375.464</v>
      </c>
      <c r="BX36" s="31">
        <f t="shared" si="114"/>
        <v>5475.096</v>
      </c>
      <c r="BY36" s="31">
        <f t="shared" si="114"/>
        <v>5267.5199999999995</v>
      </c>
      <c r="BZ36" s="31">
        <f t="shared" si="114"/>
        <v>3534.744</v>
      </c>
      <c r="CA36" s="31">
        <f t="shared" si="114"/>
        <v>1764.7679999999998</v>
      </c>
      <c r="CB36" s="31">
        <f t="shared" si="114"/>
        <v>3109.1759999999995</v>
      </c>
      <c r="CC36" s="31">
        <f t="shared" si="114"/>
        <v>3009.48</v>
      </c>
      <c r="CD36" s="31">
        <f t="shared" si="114"/>
        <v>7388.664</v>
      </c>
      <c r="CE36" s="31">
        <f t="shared" si="114"/>
        <v>3690.984</v>
      </c>
      <c r="CF36" s="11"/>
      <c r="CG36" s="28">
        <f>SUM(CG38:CG40)</f>
        <v>114.22570239999999</v>
      </c>
      <c r="CH36" s="46">
        <v>0</v>
      </c>
      <c r="CI36" s="46">
        <v>0</v>
      </c>
      <c r="CJ36" s="46">
        <v>0</v>
      </c>
      <c r="CK36" s="46">
        <v>0</v>
      </c>
      <c r="CL36" s="46">
        <v>0</v>
      </c>
      <c r="CM36" s="46">
        <v>0</v>
      </c>
      <c r="CN36" s="46">
        <v>0</v>
      </c>
      <c r="CO36" s="46">
        <v>0</v>
      </c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11"/>
      <c r="CW36" s="40"/>
      <c r="CX36" s="31"/>
      <c r="CY36" s="31"/>
      <c r="CZ36" s="31"/>
      <c r="DA36" s="31"/>
      <c r="DB36" s="31"/>
      <c r="DC36" s="31"/>
      <c r="DD36" s="31"/>
      <c r="DE36" s="31"/>
    </row>
    <row r="37" spans="1:109" ht="12.75">
      <c r="A37" s="68" t="s">
        <v>44</v>
      </c>
      <c r="B37" s="69"/>
      <c r="C37" s="69"/>
      <c r="D37" s="69"/>
      <c r="E37" s="69"/>
      <c r="F37" s="70"/>
      <c r="G37" s="11"/>
      <c r="H37" s="6"/>
      <c r="I37" s="40">
        <v>1.09</v>
      </c>
      <c r="J37" s="31">
        <f>$I$37*J39*$B$45</f>
        <v>9587.64</v>
      </c>
      <c r="K37" s="31">
        <f aca="true" t="shared" si="115" ref="K37:X37">$I$37*K39*$B$45</f>
        <v>9029.124</v>
      </c>
      <c r="L37" s="31">
        <f>$I$37*L39*$B$45</f>
        <v>5407.272</v>
      </c>
      <c r="M37" s="31">
        <f>$I$37*M39*$B$45</f>
        <v>5179.68</v>
      </c>
      <c r="N37" s="31">
        <f t="shared" si="115"/>
        <v>0</v>
      </c>
      <c r="O37" s="31">
        <f t="shared" si="115"/>
        <v>0</v>
      </c>
      <c r="P37" s="31">
        <f t="shared" si="115"/>
        <v>0</v>
      </c>
      <c r="Q37" s="31">
        <f t="shared" si="115"/>
        <v>0</v>
      </c>
      <c r="R37" s="31">
        <f t="shared" si="115"/>
        <v>0</v>
      </c>
      <c r="S37" s="31">
        <f t="shared" si="115"/>
        <v>0</v>
      </c>
      <c r="T37" s="31">
        <f t="shared" si="115"/>
        <v>0</v>
      </c>
      <c r="U37" s="31">
        <f t="shared" si="115"/>
        <v>0</v>
      </c>
      <c r="V37" s="31">
        <f t="shared" si="115"/>
        <v>0</v>
      </c>
      <c r="W37" s="31">
        <f t="shared" si="115"/>
        <v>0</v>
      </c>
      <c r="X37" s="31">
        <f t="shared" si="115"/>
        <v>0</v>
      </c>
      <c r="Y37" s="26"/>
      <c r="Z37" s="28"/>
      <c r="AA37" s="46">
        <v>1.15</v>
      </c>
      <c r="AB37" s="31">
        <f>$AA$37*AB39*$B$45</f>
        <v>0</v>
      </c>
      <c r="AC37" s="31">
        <f>$AA$37*AC39*$B$45</f>
        <v>0</v>
      </c>
      <c r="AD37" s="31">
        <f>$AA$37*AD39*$B$45</f>
        <v>0</v>
      </c>
      <c r="AE37" s="31">
        <f>$AA$37*AE39*$B$45</f>
        <v>0</v>
      </c>
      <c r="AF37" s="31">
        <f>$AA$37*AF39*$B$45</f>
        <v>0</v>
      </c>
      <c r="AG37" s="11"/>
      <c r="AH37" s="6"/>
      <c r="AI37" s="40">
        <v>1.09</v>
      </c>
      <c r="AJ37" s="31">
        <f>$AI$37*AJ39*$B$45</f>
        <v>7616.484</v>
      </c>
      <c r="AK37" s="11"/>
      <c r="AL37" s="28"/>
      <c r="AM37" s="40">
        <v>1.21</v>
      </c>
      <c r="AN37" s="31">
        <f>$AM$37*$B$45*AN39</f>
        <v>7784.1720000000005</v>
      </c>
      <c r="AO37" s="31">
        <f>$AM$37*$B$45*AO39</f>
        <v>5995.307999999999</v>
      </c>
      <c r="AP37" s="31" t="e">
        <f>#REF!*AP39*$B$45</f>
        <v>#REF!</v>
      </c>
      <c r="AQ37" s="31" t="e">
        <f>#REF!*AQ39*$B$45</f>
        <v>#REF!</v>
      </c>
      <c r="AR37" s="31" t="e">
        <f>#REF!*AR39*$B$45</f>
        <v>#REF!</v>
      </c>
      <c r="AS37" s="31" t="e">
        <f>#REF!*AS39*$B$45</f>
        <v>#REF!</v>
      </c>
      <c r="AT37" s="26"/>
      <c r="AU37" s="28"/>
      <c r="AV37" s="40">
        <v>1.09</v>
      </c>
      <c r="AW37" s="31">
        <f>$AV$37*$B$45*AW39</f>
        <v>0</v>
      </c>
      <c r="AX37" s="31">
        <f>$AM$37*$B$45*AX39</f>
        <v>4194.8279999999995</v>
      </c>
      <c r="AY37" s="31">
        <f>$AM$37*$B$45*AY39</f>
        <v>11042.46</v>
      </c>
      <c r="AZ37" s="31">
        <f>$AM$37*$B$45*AZ39</f>
        <v>5206.872</v>
      </c>
      <c r="BA37" s="31" t="e">
        <f>#REF!*BA39*$B$45</f>
        <v>#REF!</v>
      </c>
      <c r="BB37" s="31" t="e">
        <f>#REF!*BB39*$B$45</f>
        <v>#REF!</v>
      </c>
      <c r="BC37" s="31" t="e">
        <f>#REF!*BC39*$B$45</f>
        <v>#REF!</v>
      </c>
      <c r="BD37" s="31" t="e">
        <f>#REF!*BD39*$B$45</f>
        <v>#REF!</v>
      </c>
      <c r="BE37" s="26"/>
      <c r="BF37" s="28"/>
      <c r="BG37" s="40">
        <v>1.09</v>
      </c>
      <c r="BH37" s="31">
        <f>$AV$37*$B$45*BH39</f>
        <v>0</v>
      </c>
      <c r="BI37" s="31">
        <f>$AM$37*$B$45*BI39</f>
        <v>5048.603999999999</v>
      </c>
      <c r="BJ37" s="11"/>
      <c r="BK37" s="28"/>
      <c r="BL37" s="46">
        <v>1.15</v>
      </c>
      <c r="BM37" s="31">
        <f aca="true" t="shared" si="116" ref="BM37:CE37">$BL$37*$B$45*BM39</f>
        <v>7153.919999999999</v>
      </c>
      <c r="BN37" s="31">
        <f t="shared" si="116"/>
        <v>6207.24</v>
      </c>
      <c r="BO37" s="31">
        <f t="shared" si="116"/>
        <v>8435.939999999999</v>
      </c>
      <c r="BP37" s="31">
        <f t="shared" si="116"/>
        <v>10039.5</v>
      </c>
      <c r="BQ37" s="31">
        <f t="shared" si="116"/>
        <v>7349.88</v>
      </c>
      <c r="BR37" s="31">
        <f t="shared" si="116"/>
        <v>7175.999999999999</v>
      </c>
      <c r="BS37" s="31">
        <f t="shared" si="116"/>
        <v>5833.259999999999</v>
      </c>
      <c r="BT37" s="31">
        <f t="shared" si="116"/>
        <v>6495.659999999999</v>
      </c>
      <c r="BU37" s="31">
        <f t="shared" si="116"/>
        <v>5561.4</v>
      </c>
      <c r="BV37" s="31">
        <f t="shared" si="116"/>
        <v>7457.5199999999995</v>
      </c>
      <c r="BW37" s="31">
        <f t="shared" si="116"/>
        <v>8115.78</v>
      </c>
      <c r="BX37" s="31">
        <f t="shared" si="116"/>
        <v>10155.419999999998</v>
      </c>
      <c r="BY37" s="31">
        <f t="shared" si="116"/>
        <v>9770.4</v>
      </c>
      <c r="BZ37" s="31">
        <f t="shared" si="116"/>
        <v>6556.38</v>
      </c>
      <c r="CA37" s="31">
        <f t="shared" si="116"/>
        <v>3273.3599999999997</v>
      </c>
      <c r="CB37" s="31">
        <f t="shared" si="116"/>
        <v>5767.0199999999995</v>
      </c>
      <c r="CC37" s="31">
        <f t="shared" si="116"/>
        <v>5582.099999999999</v>
      </c>
      <c r="CD37" s="31">
        <f t="shared" si="116"/>
        <v>13704.779999999999</v>
      </c>
      <c r="CE37" s="31">
        <f t="shared" si="116"/>
        <v>6846.179999999999</v>
      </c>
      <c r="CF37" s="11"/>
      <c r="CG37" s="28"/>
      <c r="CH37" s="46">
        <v>1.15</v>
      </c>
      <c r="CI37" s="31">
        <f aca="true" t="shared" si="117" ref="CI37:CU37">$BL$37*$B$45*CI39</f>
        <v>10318.26</v>
      </c>
      <c r="CJ37" s="31">
        <f t="shared" si="117"/>
        <v>10391.4</v>
      </c>
      <c r="CK37" s="31">
        <f t="shared" si="117"/>
        <v>7271.219999999999</v>
      </c>
      <c r="CL37" s="31">
        <f t="shared" si="117"/>
        <v>10167.839999999998</v>
      </c>
      <c r="CM37" s="31">
        <f t="shared" si="117"/>
        <v>7326.419999999999</v>
      </c>
      <c r="CN37" s="31">
        <f t="shared" si="117"/>
        <v>5732.5199999999995</v>
      </c>
      <c r="CO37" s="31">
        <f t="shared" si="117"/>
        <v>5798.759999999999</v>
      </c>
      <c r="CP37" s="31">
        <f t="shared" si="117"/>
        <v>7939.1399999999985</v>
      </c>
      <c r="CQ37" s="31">
        <f t="shared" si="117"/>
        <v>8364.18</v>
      </c>
      <c r="CR37" s="31">
        <f t="shared" si="117"/>
        <v>9807.66</v>
      </c>
      <c r="CS37" s="31">
        <f t="shared" si="117"/>
        <v>7428.539999999999</v>
      </c>
      <c r="CT37" s="31">
        <f t="shared" si="117"/>
        <v>5658</v>
      </c>
      <c r="CU37" s="31">
        <f t="shared" si="117"/>
        <v>8056.439999999999</v>
      </c>
      <c r="CV37" s="11"/>
      <c r="CW37" s="40">
        <v>1.21</v>
      </c>
      <c r="CX37" s="31">
        <f aca="true" t="shared" si="118" ref="CX37:DE37">$AM$37*$B$45*CX39</f>
        <v>4543.307999999999</v>
      </c>
      <c r="CY37" s="31">
        <f t="shared" si="118"/>
        <v>4051.08</v>
      </c>
      <c r="CZ37" s="31">
        <f t="shared" si="118"/>
        <v>7744.968</v>
      </c>
      <c r="DA37" s="31">
        <f t="shared" si="118"/>
        <v>4823.544</v>
      </c>
      <c r="DB37" s="31">
        <f t="shared" si="118"/>
        <v>7071.24</v>
      </c>
      <c r="DC37" s="31">
        <f t="shared" si="118"/>
        <v>6451.236</v>
      </c>
      <c r="DD37" s="31">
        <f t="shared" si="118"/>
        <v>4795.956</v>
      </c>
      <c r="DE37" s="31">
        <f t="shared" si="118"/>
        <v>1627.6919999999998</v>
      </c>
    </row>
    <row r="38" spans="1:111" ht="12.75">
      <c r="A38" s="66" t="s">
        <v>26</v>
      </c>
      <c r="B38" s="66"/>
      <c r="C38" s="66"/>
      <c r="D38" s="66"/>
      <c r="E38" s="66"/>
      <c r="F38" s="66"/>
      <c r="G38" s="15"/>
      <c r="H38" s="16">
        <f>H29+H24+H15+H10</f>
        <v>99.99999999999999</v>
      </c>
      <c r="I38" s="41"/>
      <c r="J38" s="21">
        <f aca="true" t="shared" si="119" ref="J38:X38">J29+J24+J15+J10+J36+J37</f>
        <v>136425.96000000002</v>
      </c>
      <c r="K38" s="21">
        <f t="shared" si="119"/>
        <v>128478.63599999998</v>
      </c>
      <c r="L38" s="21">
        <f t="shared" si="119"/>
        <v>76942.00799999999</v>
      </c>
      <c r="M38" s="21">
        <f>M29+M24+M15+M10+M36+M37</f>
        <v>73703.52000000002</v>
      </c>
      <c r="N38" s="21">
        <f t="shared" si="119"/>
        <v>0</v>
      </c>
      <c r="O38" s="21">
        <f t="shared" si="119"/>
        <v>0</v>
      </c>
      <c r="P38" s="21">
        <f t="shared" si="119"/>
        <v>0</v>
      </c>
      <c r="Q38" s="21">
        <f t="shared" si="119"/>
        <v>0</v>
      </c>
      <c r="R38" s="21">
        <f t="shared" si="119"/>
        <v>0</v>
      </c>
      <c r="S38" s="21" t="e">
        <f t="shared" si="119"/>
        <v>#REF!</v>
      </c>
      <c r="T38" s="21" t="e">
        <f t="shared" si="119"/>
        <v>#REF!</v>
      </c>
      <c r="U38" s="21" t="e">
        <f t="shared" si="119"/>
        <v>#REF!</v>
      </c>
      <c r="V38" s="21" t="e">
        <f t="shared" si="119"/>
        <v>#REF!</v>
      </c>
      <c r="W38" s="21" t="e">
        <f t="shared" si="119"/>
        <v>#REF!</v>
      </c>
      <c r="X38" s="21">
        <f t="shared" si="119"/>
        <v>0</v>
      </c>
      <c r="Y38" s="32"/>
      <c r="Z38" s="33">
        <f>Z29+Z24+Z15+Z10</f>
        <v>99.99999999999999</v>
      </c>
      <c r="AA38" s="46"/>
      <c r="AB38" s="21">
        <f>AB29+AB24+AB15+AB10+AB36+AB37</f>
        <v>0</v>
      </c>
      <c r="AC38" s="21">
        <f>AC29+AC24+AC15+AC10+AC36+AC37</f>
        <v>0</v>
      </c>
      <c r="AD38" s="21">
        <f>AD29+AD24+AD15+AD10+AD36+AD37</f>
        <v>0</v>
      </c>
      <c r="AE38" s="21">
        <f>AE29+AE24+AE15+AE10+AE36+AE37</f>
        <v>0</v>
      </c>
      <c r="AF38" s="21">
        <f>AF29+AF24+AF15+AF10+AF36+AF37</f>
        <v>0</v>
      </c>
      <c r="AG38" s="15"/>
      <c r="AH38" s="16">
        <f>AH29+AH24+AH15+AH10</f>
        <v>99.99999999999999</v>
      </c>
      <c r="AI38" s="41"/>
      <c r="AJ38" s="21">
        <f>AJ29+AJ24+AJ15+AJ10+AJ36+AJ37</f>
        <v>104045.364</v>
      </c>
      <c r="AK38" s="15"/>
      <c r="AL38" s="33">
        <f>AL29+AL24+AL15+AL10</f>
        <v>99.99999999999999</v>
      </c>
      <c r="AM38" s="12"/>
      <c r="AN38" s="21">
        <f aca="true" t="shared" si="120" ref="AN38:AS38">AN29+AN24+AN15+AN10+AN36+AN37</f>
        <v>101322.90000000001</v>
      </c>
      <c r="AO38" s="21">
        <f>AO29+AO24+AO15+AO10+AO36+AO37</f>
        <v>78038.09999999999</v>
      </c>
      <c r="AP38" s="21" t="e">
        <f t="shared" si="120"/>
        <v>#REF!</v>
      </c>
      <c r="AQ38" s="21" t="e">
        <f t="shared" si="120"/>
        <v>#REF!</v>
      </c>
      <c r="AR38" s="21" t="e">
        <f t="shared" si="120"/>
        <v>#REF!</v>
      </c>
      <c r="AS38" s="21" t="e">
        <f t="shared" si="120"/>
        <v>#REF!</v>
      </c>
      <c r="AT38" s="32"/>
      <c r="AU38" s="33">
        <f>AU29+AU24+AU15+AU10</f>
        <v>99.99999999999999</v>
      </c>
      <c r="AV38" s="41"/>
      <c r="AW38" s="21">
        <f>AW29+AW24+AW15+AW10+AW36+AW37</f>
        <v>0</v>
      </c>
      <c r="AX38" s="21">
        <f>AX29+AX24+AX15+AX10+AX36+AX37</f>
        <v>54602.1</v>
      </c>
      <c r="AY38" s="21">
        <f aca="true" t="shared" si="121" ref="AY38:BD38">AY29+AY24+AY15+AY10+AY36+AY37</f>
        <v>143734.5</v>
      </c>
      <c r="AZ38" s="21">
        <f t="shared" si="121"/>
        <v>67775.4</v>
      </c>
      <c r="BA38" s="21" t="e">
        <f t="shared" si="121"/>
        <v>#REF!</v>
      </c>
      <c r="BB38" s="21" t="e">
        <f t="shared" si="121"/>
        <v>#REF!</v>
      </c>
      <c r="BC38" s="21" t="e">
        <f t="shared" si="121"/>
        <v>#REF!</v>
      </c>
      <c r="BD38" s="21" t="e">
        <f t="shared" si="121"/>
        <v>#REF!</v>
      </c>
      <c r="BE38" s="32"/>
      <c r="BF38" s="33">
        <f>BF29+BF24+BF15+BF10</f>
        <v>99.99999999999999</v>
      </c>
      <c r="BG38" s="41"/>
      <c r="BH38" s="21">
        <f>BH29+BH24+BH15+BH10+BH36+BH37</f>
        <v>0</v>
      </c>
      <c r="BI38" s="21">
        <f>BI29+BI24+BI15+BI10+BI36+BI37</f>
        <v>65715.3</v>
      </c>
      <c r="BJ38" s="15"/>
      <c r="BK38" s="33">
        <f>BK29+BK24+BK15+BK10</f>
        <v>99.99999999999999</v>
      </c>
      <c r="BL38" s="46"/>
      <c r="BM38" s="21">
        <f aca="true" t="shared" si="122" ref="BM38:BT38">BM29+BM24+BM15+BM10+BM36+BM37</f>
        <v>93996.288</v>
      </c>
      <c r="BN38" s="21">
        <f t="shared" si="122"/>
        <v>81557.736</v>
      </c>
      <c r="BO38" s="21">
        <f t="shared" si="122"/>
        <v>110840.916</v>
      </c>
      <c r="BP38" s="21">
        <f t="shared" si="122"/>
        <v>131910.3</v>
      </c>
      <c r="BQ38" s="21">
        <f t="shared" si="122"/>
        <v>96571.032</v>
      </c>
      <c r="BR38" s="21">
        <f t="shared" si="122"/>
        <v>94286.40000000001</v>
      </c>
      <c r="BS38" s="21">
        <f t="shared" si="122"/>
        <v>76643.96399999999</v>
      </c>
      <c r="BT38" s="21">
        <f t="shared" si="122"/>
        <v>85347.324</v>
      </c>
      <c r="BU38" s="21">
        <f aca="true" t="shared" si="123" ref="BU38:CB38">BU29+BU24+BU15+BU10+BU36+BU37</f>
        <v>73071.95999999999</v>
      </c>
      <c r="BV38" s="21">
        <f t="shared" si="123"/>
        <v>97985.328</v>
      </c>
      <c r="BW38" s="21">
        <f t="shared" si="123"/>
        <v>106634.29200000002</v>
      </c>
      <c r="BX38" s="21">
        <f t="shared" si="123"/>
        <v>133433.38799999998</v>
      </c>
      <c r="BY38" s="21">
        <f t="shared" si="123"/>
        <v>128374.56</v>
      </c>
      <c r="BZ38" s="21">
        <f t="shared" si="123"/>
        <v>86145.13200000001</v>
      </c>
      <c r="CA38" s="21">
        <f t="shared" si="123"/>
        <v>43009.10399999999</v>
      </c>
      <c r="CB38" s="21">
        <f t="shared" si="123"/>
        <v>75773.62800000001</v>
      </c>
      <c r="CC38" s="21">
        <f>CC29+CC24+CC15+CC10+CC36+CC37</f>
        <v>73343.94</v>
      </c>
      <c r="CD38" s="21">
        <f>CD29+CD24+CD15+CD10+CD36+CD37</f>
        <v>180068.892</v>
      </c>
      <c r="CE38" s="21">
        <f>CE29+CE24+CE15+CE10+CE36+CE37</f>
        <v>89952.852</v>
      </c>
      <c r="CF38" s="15"/>
      <c r="CG38" s="33">
        <f>CG29+CG24+CG15+CG10</f>
        <v>99.99999999999999</v>
      </c>
      <c r="CH38" s="46"/>
      <c r="CI38" s="21">
        <f aca="true" t="shared" si="124" ref="CI38:CU38">CI29+CI24+CI15+CI10+CI36+CI37</f>
        <v>130010.076</v>
      </c>
      <c r="CJ38" s="21">
        <f t="shared" si="124"/>
        <v>130931.64</v>
      </c>
      <c r="CK38" s="21">
        <f t="shared" si="124"/>
        <v>91617.372</v>
      </c>
      <c r="CL38" s="21">
        <f t="shared" si="124"/>
        <v>128114.784</v>
      </c>
      <c r="CM38" s="21">
        <f t="shared" si="124"/>
        <v>92312.892</v>
      </c>
      <c r="CN38" s="21">
        <f t="shared" si="124"/>
        <v>72229.75200000001</v>
      </c>
      <c r="CO38" s="21">
        <f t="shared" si="124"/>
        <v>73064.376</v>
      </c>
      <c r="CP38" s="21">
        <f t="shared" si="124"/>
        <v>100033.164</v>
      </c>
      <c r="CQ38" s="21">
        <f t="shared" si="124"/>
        <v>105388.668</v>
      </c>
      <c r="CR38" s="21">
        <f t="shared" si="124"/>
        <v>123576.516</v>
      </c>
      <c r="CS38" s="21">
        <f t="shared" si="124"/>
        <v>93599.60399999999</v>
      </c>
      <c r="CT38" s="21">
        <f t="shared" si="124"/>
        <v>71290.79999999999</v>
      </c>
      <c r="CU38" s="21">
        <f t="shared" si="124"/>
        <v>101511.144</v>
      </c>
      <c r="CV38" s="15"/>
      <c r="CW38" s="12"/>
      <c r="CX38" s="21">
        <f aca="true" t="shared" si="125" ref="CX38:DE38">CX29+CX24+CX15+CX10+CX36+CX37</f>
        <v>56810.12399999999</v>
      </c>
      <c r="CY38" s="21">
        <f t="shared" si="125"/>
        <v>50655.240000000005</v>
      </c>
      <c r="CZ38" s="21">
        <f t="shared" si="125"/>
        <v>96844.10399999999</v>
      </c>
      <c r="DA38" s="21">
        <f t="shared" si="125"/>
        <v>60314.231999999996</v>
      </c>
      <c r="DB38" s="21">
        <f t="shared" si="125"/>
        <v>88419.72000000002</v>
      </c>
      <c r="DC38" s="21">
        <f t="shared" si="125"/>
        <v>80667.10800000001</v>
      </c>
      <c r="DD38" s="21">
        <f t="shared" si="125"/>
        <v>59969.268</v>
      </c>
      <c r="DE38" s="21">
        <f t="shared" si="125"/>
        <v>20352.875999999997</v>
      </c>
      <c r="DF38">
        <v>4717744.3</v>
      </c>
      <c r="DG38">
        <v>19657.27</v>
      </c>
    </row>
    <row r="39" spans="1:109" ht="12.75">
      <c r="A39" s="66" t="s">
        <v>27</v>
      </c>
      <c r="B39" s="66"/>
      <c r="C39" s="66"/>
      <c r="D39" s="66"/>
      <c r="E39" s="66"/>
      <c r="F39" s="66"/>
      <c r="G39" s="15"/>
      <c r="H39" s="15"/>
      <c r="I39" s="42"/>
      <c r="J39" s="21">
        <v>733</v>
      </c>
      <c r="K39" s="21">
        <v>690.3</v>
      </c>
      <c r="L39" s="21">
        <v>413.4</v>
      </c>
      <c r="M39" s="21">
        <v>396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2"/>
      <c r="Z39" s="32"/>
      <c r="AA39" s="47"/>
      <c r="AB39" s="21"/>
      <c r="AC39" s="21"/>
      <c r="AD39" s="21"/>
      <c r="AE39" s="21"/>
      <c r="AF39" s="21"/>
      <c r="AG39" s="15"/>
      <c r="AH39" s="15"/>
      <c r="AI39" s="42"/>
      <c r="AJ39" s="21">
        <v>582.3</v>
      </c>
      <c r="AK39" s="15"/>
      <c r="AL39" s="32"/>
      <c r="AM39" s="42"/>
      <c r="AN39" s="21">
        <v>536.1</v>
      </c>
      <c r="AO39" s="21">
        <v>412.9</v>
      </c>
      <c r="AP39" s="21"/>
      <c r="AQ39" s="21"/>
      <c r="AR39" s="21"/>
      <c r="AS39" s="21"/>
      <c r="AT39" s="32"/>
      <c r="AU39" s="32"/>
      <c r="AV39" s="42"/>
      <c r="AW39" s="21"/>
      <c r="AX39" s="21">
        <v>288.9</v>
      </c>
      <c r="AY39" s="21">
        <v>760.5</v>
      </c>
      <c r="AZ39" s="21">
        <v>358.6</v>
      </c>
      <c r="BA39" s="21"/>
      <c r="BB39" s="21"/>
      <c r="BC39" s="21"/>
      <c r="BD39" s="21"/>
      <c r="BE39" s="32"/>
      <c r="BF39" s="32"/>
      <c r="BG39" s="42"/>
      <c r="BH39" s="21"/>
      <c r="BI39" s="21">
        <v>347.7</v>
      </c>
      <c r="BJ39" s="15"/>
      <c r="BK39" s="32"/>
      <c r="BL39" s="47"/>
      <c r="BM39" s="21">
        <v>518.4</v>
      </c>
      <c r="BN39" s="21">
        <v>449.8</v>
      </c>
      <c r="BO39" s="21">
        <v>611.3</v>
      </c>
      <c r="BP39" s="21">
        <v>727.5</v>
      </c>
      <c r="BQ39" s="21">
        <v>532.6</v>
      </c>
      <c r="BR39" s="21">
        <v>520</v>
      </c>
      <c r="BS39" s="21">
        <v>422.7</v>
      </c>
      <c r="BT39" s="21">
        <v>470.7</v>
      </c>
      <c r="BU39" s="21">
        <v>403</v>
      </c>
      <c r="BV39" s="21">
        <v>540.4</v>
      </c>
      <c r="BW39" s="21">
        <v>588.1</v>
      </c>
      <c r="BX39" s="21">
        <v>735.9</v>
      </c>
      <c r="BY39" s="21">
        <v>708</v>
      </c>
      <c r="BZ39" s="21">
        <v>475.1</v>
      </c>
      <c r="CA39" s="21">
        <v>237.2</v>
      </c>
      <c r="CB39" s="21">
        <v>417.9</v>
      </c>
      <c r="CC39" s="21">
        <v>404.5</v>
      </c>
      <c r="CD39" s="21">
        <v>993.1</v>
      </c>
      <c r="CE39" s="21">
        <v>496.1</v>
      </c>
      <c r="CF39" s="15"/>
      <c r="CG39" s="32"/>
      <c r="CH39" s="47"/>
      <c r="CI39" s="21">
        <v>747.7</v>
      </c>
      <c r="CJ39" s="21">
        <v>753</v>
      </c>
      <c r="CK39" s="21">
        <v>526.9</v>
      </c>
      <c r="CL39" s="21">
        <v>736.8</v>
      </c>
      <c r="CM39" s="21">
        <v>530.9</v>
      </c>
      <c r="CN39" s="21">
        <v>415.4</v>
      </c>
      <c r="CO39" s="21">
        <v>420.2</v>
      </c>
      <c r="CP39" s="21">
        <v>575.3</v>
      </c>
      <c r="CQ39" s="21">
        <v>606.1</v>
      </c>
      <c r="CR39" s="21">
        <v>710.7</v>
      </c>
      <c r="CS39" s="21">
        <v>538.3</v>
      </c>
      <c r="CT39" s="21">
        <v>410</v>
      </c>
      <c r="CU39" s="21">
        <v>583.8</v>
      </c>
      <c r="CV39" s="15"/>
      <c r="CW39" s="42"/>
      <c r="CX39" s="21">
        <v>312.9</v>
      </c>
      <c r="CY39" s="21">
        <v>279</v>
      </c>
      <c r="CZ39" s="21">
        <v>533.4</v>
      </c>
      <c r="DA39" s="21">
        <v>332.2</v>
      </c>
      <c r="DB39" s="21">
        <v>487</v>
      </c>
      <c r="DC39" s="21">
        <v>444.3</v>
      </c>
      <c r="DD39" s="21">
        <v>330.3</v>
      </c>
      <c r="DE39" s="21">
        <v>112.1</v>
      </c>
    </row>
    <row r="40" spans="1:109" s="17" customFormat="1" ht="25.5" customHeight="1">
      <c r="A40" s="64" t="s">
        <v>48</v>
      </c>
      <c r="B40" s="64"/>
      <c r="C40" s="64"/>
      <c r="D40" s="64"/>
      <c r="E40" s="64"/>
      <c r="F40" s="64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126" ref="J40:X40">J38/12/J39</f>
        <v>15.510000000000002</v>
      </c>
      <c r="K40" s="34">
        <f t="shared" si="126"/>
        <v>15.509999999999998</v>
      </c>
      <c r="L40" s="34">
        <f t="shared" si="126"/>
        <v>15.509999999999998</v>
      </c>
      <c r="M40" s="34">
        <f>M38/12/M39</f>
        <v>15.510000000000005</v>
      </c>
      <c r="N40" s="34" t="e">
        <f t="shared" si="126"/>
        <v>#DIV/0!</v>
      </c>
      <c r="O40" s="34" t="e">
        <f t="shared" si="126"/>
        <v>#DIV/0!</v>
      </c>
      <c r="P40" s="34" t="e">
        <f t="shared" si="126"/>
        <v>#DIV/0!</v>
      </c>
      <c r="Q40" s="34" t="e">
        <f t="shared" si="126"/>
        <v>#DIV/0!</v>
      </c>
      <c r="R40" s="34" t="e">
        <f t="shared" si="126"/>
        <v>#DIV/0!</v>
      </c>
      <c r="S40" s="34" t="e">
        <f t="shared" si="126"/>
        <v>#REF!</v>
      </c>
      <c r="T40" s="34" t="e">
        <f t="shared" si="126"/>
        <v>#REF!</v>
      </c>
      <c r="U40" s="34" t="e">
        <f t="shared" si="126"/>
        <v>#REF!</v>
      </c>
      <c r="V40" s="34" t="e">
        <f t="shared" si="126"/>
        <v>#REF!</v>
      </c>
      <c r="W40" s="34" t="e">
        <f t="shared" si="126"/>
        <v>#REF!</v>
      </c>
      <c r="X40" s="34" t="e">
        <f t="shared" si="126"/>
        <v>#DIV/0!</v>
      </c>
      <c r="Y40" s="34"/>
      <c r="Z40" s="34">
        <f>7.28*1.416*1.2*1.15</f>
        <v>14.225702399999998</v>
      </c>
      <c r="AA40" s="43">
        <f>AA15+AA24+AA29+AA36+AA37</f>
        <v>15.110000000000001</v>
      </c>
      <c r="AB40" s="34" t="e">
        <f>AB38/12/AB39</f>
        <v>#DIV/0!</v>
      </c>
      <c r="AC40" s="34" t="e">
        <f>AC38/12/AC39</f>
        <v>#DIV/0!</v>
      </c>
      <c r="AD40" s="34" t="e">
        <f>AD38/12/AD39</f>
        <v>#DIV/0!</v>
      </c>
      <c r="AE40" s="34" t="e">
        <f>AE38/12/AE39</f>
        <v>#DIV/0!</v>
      </c>
      <c r="AF40" s="34" t="e">
        <f>AF38/12/AF39</f>
        <v>#DIV/0!</v>
      </c>
      <c r="AG40" s="4"/>
      <c r="AH40" s="4">
        <f>7.28*1.416*1.2*1.15</f>
        <v>14.225702399999998</v>
      </c>
      <c r="AI40" s="43">
        <f>AI15+AI24+AI29+AI36+AI37</f>
        <v>14.89</v>
      </c>
      <c r="AJ40" s="34">
        <f>AJ38/12/AJ39</f>
        <v>14.89</v>
      </c>
      <c r="AK40" s="4"/>
      <c r="AL40" s="34">
        <f>7.28*1.416*1.2*1.15</f>
        <v>14.225702399999998</v>
      </c>
      <c r="AM40" s="43">
        <f>AM15+AM24+AM29+AM36+AM37</f>
        <v>15.75</v>
      </c>
      <c r="AN40" s="34">
        <f aca="true" t="shared" si="127" ref="AN40:AS40">AN38/12/AN39</f>
        <v>15.75</v>
      </c>
      <c r="AO40" s="34">
        <f t="shared" si="127"/>
        <v>15.749999999999998</v>
      </c>
      <c r="AP40" s="34" t="e">
        <f t="shared" si="127"/>
        <v>#REF!</v>
      </c>
      <c r="AQ40" s="34" t="e">
        <f t="shared" si="127"/>
        <v>#REF!</v>
      </c>
      <c r="AR40" s="34" t="e">
        <f t="shared" si="127"/>
        <v>#REF!</v>
      </c>
      <c r="AS40" s="34" t="e">
        <f t="shared" si="127"/>
        <v>#REF!</v>
      </c>
      <c r="AT40" s="34"/>
      <c r="AU40" s="34">
        <f>7.28*1.416*1.2*1.15</f>
        <v>14.225702399999998</v>
      </c>
      <c r="AV40" s="43">
        <f>AV15+AV24+AV29+AV36+AV37</f>
        <v>14.89</v>
      </c>
      <c r="AW40" s="34" t="e">
        <f>AW38/12/AW39</f>
        <v>#DIV/0!</v>
      </c>
      <c r="AX40" s="34">
        <f aca="true" t="shared" si="128" ref="AX40:BD40">AX38/12/AX39</f>
        <v>15.750000000000002</v>
      </c>
      <c r="AY40" s="34">
        <f t="shared" si="128"/>
        <v>15.75</v>
      </c>
      <c r="AZ40" s="34">
        <f t="shared" si="128"/>
        <v>15.749999999999998</v>
      </c>
      <c r="BA40" s="34" t="e">
        <f t="shared" si="128"/>
        <v>#REF!</v>
      </c>
      <c r="BB40" s="34" t="e">
        <f t="shared" si="128"/>
        <v>#REF!</v>
      </c>
      <c r="BC40" s="34" t="e">
        <f t="shared" si="128"/>
        <v>#REF!</v>
      </c>
      <c r="BD40" s="34" t="e">
        <f t="shared" si="128"/>
        <v>#REF!</v>
      </c>
      <c r="BE40" s="34"/>
      <c r="BF40" s="34">
        <f>7.28*1.416*1.2*1.15</f>
        <v>14.225702399999998</v>
      </c>
      <c r="BG40" s="43">
        <f>BG15+BG24+BG29+BG36+BG37</f>
        <v>14.89</v>
      </c>
      <c r="BH40" s="34" t="e">
        <f>BH38/12/BH39</f>
        <v>#DIV/0!</v>
      </c>
      <c r="BI40" s="34">
        <f>BI38/12/BI39</f>
        <v>15.750000000000002</v>
      </c>
      <c r="BJ40" s="4"/>
      <c r="BK40" s="34">
        <f>7.28*1.416*1.2*1.15</f>
        <v>14.225702399999998</v>
      </c>
      <c r="BL40" s="43">
        <f>BL15+BL24+BL29+BL36+BL37</f>
        <v>15.110000000000001</v>
      </c>
      <c r="BM40" s="34">
        <f aca="true" t="shared" si="129" ref="BM40:BT40">BM38/12/BM39</f>
        <v>15.110000000000001</v>
      </c>
      <c r="BN40" s="34">
        <f t="shared" si="129"/>
        <v>15.11</v>
      </c>
      <c r="BO40" s="34">
        <f t="shared" si="129"/>
        <v>15.110000000000001</v>
      </c>
      <c r="BP40" s="34">
        <f t="shared" si="129"/>
        <v>15.11</v>
      </c>
      <c r="BQ40" s="34">
        <f t="shared" si="129"/>
        <v>15.11</v>
      </c>
      <c r="BR40" s="34">
        <f t="shared" si="129"/>
        <v>15.110000000000001</v>
      </c>
      <c r="BS40" s="34">
        <f t="shared" si="129"/>
        <v>15.11</v>
      </c>
      <c r="BT40" s="34">
        <f t="shared" si="129"/>
        <v>15.109999999999998</v>
      </c>
      <c r="BU40" s="34">
        <f aca="true" t="shared" si="130" ref="BU40:CB40">BU38/12/BU39</f>
        <v>15.109999999999998</v>
      </c>
      <c r="BV40" s="34">
        <f t="shared" si="130"/>
        <v>15.11</v>
      </c>
      <c r="BW40" s="34">
        <f t="shared" si="130"/>
        <v>15.110000000000001</v>
      </c>
      <c r="BX40" s="34">
        <f t="shared" si="130"/>
        <v>15.11</v>
      </c>
      <c r="BY40" s="34">
        <f t="shared" si="130"/>
        <v>15.11</v>
      </c>
      <c r="BZ40" s="34">
        <f t="shared" si="130"/>
        <v>15.110000000000001</v>
      </c>
      <c r="CA40" s="34">
        <f t="shared" si="130"/>
        <v>15.109999999999998</v>
      </c>
      <c r="CB40" s="34">
        <f t="shared" si="130"/>
        <v>15.110000000000003</v>
      </c>
      <c r="CC40" s="34">
        <f>CC38/12/CC39</f>
        <v>15.11</v>
      </c>
      <c r="CD40" s="34">
        <f>CD38/12/CD39</f>
        <v>15.11</v>
      </c>
      <c r="CE40" s="34">
        <f>CE38/12/CE39</f>
        <v>15.11</v>
      </c>
      <c r="CF40" s="4"/>
      <c r="CG40" s="34">
        <f>7.28*1.416*1.2*1.15</f>
        <v>14.225702399999998</v>
      </c>
      <c r="CH40" s="43">
        <f>CH15+CH24+CH29+CH36+CH37</f>
        <v>14.490000000000002</v>
      </c>
      <c r="CI40" s="34">
        <f aca="true" t="shared" si="131" ref="CI40:CU40">CI38/12/CI39</f>
        <v>14.49</v>
      </c>
      <c r="CJ40" s="34">
        <f t="shared" si="131"/>
        <v>14.489999999999998</v>
      </c>
      <c r="CK40" s="34">
        <f t="shared" si="131"/>
        <v>14.49</v>
      </c>
      <c r="CL40" s="34">
        <f t="shared" si="131"/>
        <v>14.49</v>
      </c>
      <c r="CM40" s="34">
        <f t="shared" si="131"/>
        <v>14.490000000000002</v>
      </c>
      <c r="CN40" s="34">
        <f t="shared" si="131"/>
        <v>14.490000000000002</v>
      </c>
      <c r="CO40" s="34">
        <f t="shared" si="131"/>
        <v>14.490000000000002</v>
      </c>
      <c r="CP40" s="34">
        <f t="shared" si="131"/>
        <v>14.49</v>
      </c>
      <c r="CQ40" s="34">
        <f t="shared" si="131"/>
        <v>14.490000000000002</v>
      </c>
      <c r="CR40" s="34">
        <f t="shared" si="131"/>
        <v>14.489999999999998</v>
      </c>
      <c r="CS40" s="34">
        <f t="shared" si="131"/>
        <v>14.49</v>
      </c>
      <c r="CT40" s="34">
        <f t="shared" si="131"/>
        <v>14.489999999999997</v>
      </c>
      <c r="CU40" s="34">
        <f t="shared" si="131"/>
        <v>14.490000000000002</v>
      </c>
      <c r="CV40" s="4"/>
      <c r="CW40" s="43">
        <f>CW15+CW24+CW29+CW36+CW37</f>
        <v>15.129999999999999</v>
      </c>
      <c r="CX40" s="34">
        <f aca="true" t="shared" si="132" ref="CX40:DE40">CX38/12/CX39</f>
        <v>15.129999999999997</v>
      </c>
      <c r="CY40" s="34">
        <f t="shared" si="132"/>
        <v>15.13</v>
      </c>
      <c r="CZ40" s="34">
        <f t="shared" si="132"/>
        <v>15.13</v>
      </c>
      <c r="DA40" s="34">
        <f t="shared" si="132"/>
        <v>15.129999999999999</v>
      </c>
      <c r="DB40" s="34">
        <f t="shared" si="132"/>
        <v>15.130000000000003</v>
      </c>
      <c r="DC40" s="34">
        <f t="shared" si="132"/>
        <v>15.130000000000003</v>
      </c>
      <c r="DD40" s="34">
        <f t="shared" si="132"/>
        <v>15.129999999999997</v>
      </c>
      <c r="DE40" s="34">
        <f t="shared" si="132"/>
        <v>15.129999999999997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4">
    <mergeCell ref="A28:F28"/>
    <mergeCell ref="A29:F29"/>
    <mergeCell ref="A13:F13"/>
    <mergeCell ref="A25:F25"/>
    <mergeCell ref="A27:F27"/>
    <mergeCell ref="A26:F26"/>
    <mergeCell ref="A34:F34"/>
    <mergeCell ref="Y8:AF8"/>
    <mergeCell ref="G8:X8"/>
    <mergeCell ref="A18:F18"/>
    <mergeCell ref="A19:F19"/>
    <mergeCell ref="A20:F20"/>
    <mergeCell ref="A16:F16"/>
    <mergeCell ref="A11:F11"/>
    <mergeCell ref="A7:F9"/>
    <mergeCell ref="A10:F10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G7:BT7"/>
    <mergeCell ref="CF8:CP8"/>
    <mergeCell ref="CV8:DE8"/>
    <mergeCell ref="BJ8:BT8"/>
    <mergeCell ref="A15:F15"/>
    <mergeCell ref="AG8:AJ8"/>
    <mergeCell ref="AK8:BI8"/>
    <mergeCell ref="A14:F14"/>
    <mergeCell ref="A12:F12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2015-05-18T07:37:48Z</cp:lastPrinted>
  <dcterms:created xsi:type="dcterms:W3CDTF">2014-11-07T12:34:46Z</dcterms:created>
  <dcterms:modified xsi:type="dcterms:W3CDTF">2015-06-30T08:48:11Z</dcterms:modified>
  <cp:category/>
  <cp:version/>
  <cp:contentType/>
  <cp:contentStatus/>
</cp:coreProperties>
</file>